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15" windowHeight="10995" tabRatio="703" activeTab="3"/>
  </bookViews>
  <sheets>
    <sheet name="Стр.1" sheetId="1" r:id="rId1"/>
    <sheet name="Стр.2" sheetId="2" r:id="rId2"/>
    <sheet name="1." sheetId="3" r:id="rId3"/>
    <sheet name="2." sheetId="4" r:id="rId4"/>
    <sheet name="Лист1" sheetId="5" r:id="rId5"/>
  </sheets>
  <definedNames>
    <definedName name="_xlnm.Print_Titles" localSheetId="3">'2.'!$7:$11</definedName>
    <definedName name="_xlnm.Print_Area" localSheetId="2">'1.'!$A$1:$C$29</definedName>
    <definedName name="_xlnm.Print_Area" localSheetId="3">'2.'!$A$1:$U$54</definedName>
    <definedName name="_xlnm.Print_Area" localSheetId="0">'Стр.1'!$A$1:$DN$41</definedName>
    <definedName name="_xlnm.Print_Area" localSheetId="1">'Стр.2'!$A$1:$DX$25</definedName>
  </definedNames>
  <calcPr fullCalcOnLoad="1"/>
</workbook>
</file>

<file path=xl/sharedStrings.xml><?xml version="1.0" encoding="utf-8"?>
<sst xmlns="http://schemas.openxmlformats.org/spreadsheetml/2006/main" count="219" uniqueCount="150">
  <si>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</si>
  <si>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</si>
  <si>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</si>
  <si>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</si>
  <si>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</si>
  <si>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</si>
  <si>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</si>
  <si>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</si>
  <si>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</si>
  <si>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</si>
  <si>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</si>
  <si>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</si>
  <si>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</si>
  <si>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</si>
  <si>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</si>
  <si>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</si>
  <si>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</si>
  <si>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</si>
  <si>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</si>
  <si>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</si>
  <si>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</si>
  <si>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</si>
  <si>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</si>
  <si>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</si>
  <si>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</si>
  <si>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</si>
  <si>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</si>
  <si>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</si>
  <si>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</si>
  <si>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</si>
  <si>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</si>
  <si>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</si>
  <si>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</si>
  <si>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</si>
  <si>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</si>
  <si>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</si>
  <si>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</si>
  <si>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</si>
  <si>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</si>
  <si>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</si>
  <si>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</si>
  <si>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из них от иной приносящей доход деятельности</t>
  </si>
  <si>
    <t>из них присмотр и уход</t>
  </si>
  <si>
    <t>из них аренда</t>
  </si>
  <si>
    <t>начисления на выплаты по оплате труда</t>
  </si>
  <si>
    <t xml:space="preserve">оплата труда  </t>
  </si>
  <si>
    <t>прочие выплаты</t>
  </si>
  <si>
    <t>Услуги связи</t>
  </si>
  <si>
    <t>Транспортные услуги</t>
  </si>
  <si>
    <t>Арендная плата</t>
  </si>
  <si>
    <t>Коммунальные услуги</t>
  </si>
  <si>
    <t>Работы, услуги по содержанию имущества</t>
  </si>
  <si>
    <t>Прочие работы, услуги</t>
  </si>
  <si>
    <t>КОСГУ</t>
  </si>
  <si>
    <t>ИНН/КПП</t>
  </si>
  <si>
    <t>безвозмездные перечисления организациям</t>
  </si>
  <si>
    <t>Увеличение стоимости основных средств</t>
  </si>
  <si>
    <t>Увеличение стоимости материальных запасов</t>
  </si>
  <si>
    <t>субсидии на финансовое обеспечение выполнения муниципального задания из бюджетов всех уровней</t>
  </si>
  <si>
    <t>субсидии из местного бюджета</t>
  </si>
  <si>
    <t>субсидии на финансовое обеспечение выполнения муниципального задания из бюджетов всех уровней 2018г.</t>
  </si>
  <si>
    <t>субсидии на финансовое обеспечение выполнения муниципального задания из бюджетов всех уровней 2019 г.</t>
  </si>
  <si>
    <t>6.1</t>
  </si>
  <si>
    <t>6.2</t>
  </si>
  <si>
    <t>6.3</t>
  </si>
  <si>
    <t>6.4</t>
  </si>
  <si>
    <t>8.1</t>
  </si>
  <si>
    <t>8.2</t>
  </si>
  <si>
    <t>8.3</t>
  </si>
  <si>
    <t>8.4</t>
  </si>
  <si>
    <t>9</t>
  </si>
  <si>
    <t>10</t>
  </si>
  <si>
    <t>Показатели финансового состояния учреждения (подразделения)</t>
  </si>
  <si>
    <t xml:space="preserve">                       (последнюю отчетную дату)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</si>
  <si>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</si>
  <si>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</si>
  <si>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</si>
  <si>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</si>
  <si>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</si>
  <si>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</si>
  <si>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</si>
  <si>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</si>
  <si>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</si>
  <si>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</si>
  <si>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</si>
  <si>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</si>
  <si>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</si>
  <si>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</si>
  <si>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</si>
  <si>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"СОГЛАСОВАНО"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</si>
  <si>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</si>
  <si>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</si>
  <si>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</si>
  <si>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</si>
  <si>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</si>
  <si>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</si>
  <si>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 год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</si>
  <si>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</si>
  <si>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</si>
  <si>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</si>
  <si>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</si>
  <si>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</si>
  <si>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</si>
  <si>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</si>
  <si>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</si>
  <si>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</si>
  <si>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</si>
  <si>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</si>
  <si>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</si>
  <si>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</si>
  <si>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</si>
  <si>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</si>
  <si>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</si>
  <si>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</si>
  <si>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</si>
  <si>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</si>
  <si>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</si>
  <si>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</si>
  <si>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</si>
  <si>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</si>
  <si>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</si>
  <si>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</si>
  <si>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 xml:space="preserve">Начальник Управления  образования Администрации Кировского муниципального района
</t>
  </si>
  <si>
    <t>С.В.Сухина</t>
  </si>
  <si>
    <t>декабря</t>
  </si>
  <si>
    <t>Администрация Кировского Муниципального района</t>
  </si>
  <si>
    <r>
      <rPr>
        <u val="single"/>
        <sz val="11"/>
        <rFont val="Times New Roman"/>
        <family val="1"/>
      </rPr>
      <t>0,0</t>
    </r>
    <r>
      <rPr>
        <sz val="11"/>
        <rFont val="Times New Roman"/>
        <family val="1"/>
      </rPr>
      <t xml:space="preserve"> рублей,</t>
    </r>
  </si>
  <si>
    <t xml:space="preserve">  движимое имущество, всего:</t>
  </si>
  <si>
    <t>субсидии из краевого бюджета   (субвенции)</t>
  </si>
  <si>
    <t>внебюджетные источники</t>
  </si>
  <si>
    <t>Целями образоватьельной организации  являтся является  осуществление образовательной  деятельности  по образовательным программам  различных видов, уровней и направоений в соответствии с основными видами деятельности  образовательной организации настоящего Устава, осуществлении деятельности в сфере культуры, физической культуры и спорта, охраны и укрепления здоровья, отдыха и рекркции</t>
  </si>
  <si>
    <t xml:space="preserve">Реализация основных общеобразовательных программ   начального  общего образования, основного и среднего  общего  образования к основным  видам  деятельности  образовательной организации также относятся:                                                                                                        -услуги   промежуточной  аттестации   для   экстернов                                                                                                                                                             услуги по питанию обучающихся                                                                                                                                                                                                                       услуги по предоставлению   психолого-педагогической       социальной   помощи  обучающимся, испытывающим трудности                                услуги  присмотра  и ухода за детьми                                                </t>
  </si>
  <si>
    <r>
      <t>1</t>
    </r>
    <r>
      <rPr>
        <b/>
        <sz val="11"/>
        <rFont val="Times New Roman"/>
        <family val="1"/>
      </rPr>
      <t>.3. Перечень услуг (работ), осуществляемых на платной основе</t>
    </r>
  </si>
  <si>
    <t>предоставляемые семьям семьям по вопросам профессиональной</t>
  </si>
  <si>
    <t>Услуги по обучению различным видам исскуств
-услуги по обучению различным видам спорта
услуги по проведениюзанятий в оздоровительных группах
услуги по организации досуга  и отдыха детей и подрстков
услуги консультационные, предоставляемые семьям по вопросам  профессиональной   ориентации, получения образованияи услуги  групп продленного дня
 аренда помещений, оборудования                                                                                                                                                                                                                                        услуги по организации  познавательных, развлекательных оздоровительных , спортивных и других видов мероприятий                                     услуги по обеспечению доступа  к электронным публикациям и оцифрованным образом  докментов через  ИНТЕРНЕТ                             услуги по  сканированию  и  копированию документов</t>
  </si>
  <si>
    <t>Директор Муниципального бюджетного общеобразовательного  учреждения  "Основная  общеобразовательная школа          .с. Комаровка,   Кировского района"</t>
  </si>
  <si>
    <t>33644706</t>
  </si>
  <si>
    <t xml:space="preserve"> Муниципальное бюджетное бщеобразовательное  учреждение   "Основная  общеобразовательная школа          .с. Комаровка,  Кировского района"</t>
  </si>
  <si>
    <t>2516001393/251601001</t>
  </si>
  <si>
    <t>692091,Приморский край, Кировский район,                           с Комаровка , ул Школьная    д.9</t>
  </si>
  <si>
    <t>Е.В.Кобзарь</t>
  </si>
  <si>
    <t xml:space="preserve">1.4. Общая балансовая стоимость недвижимого муниципального имущества на дату составления Плана 286965,33рублей,
</t>
  </si>
  <si>
    <r>
      <rPr>
        <u val="single"/>
        <sz val="11"/>
        <rFont val="Times New Roman"/>
        <family val="1"/>
      </rPr>
      <t xml:space="preserve">286965,33 </t>
    </r>
    <r>
      <rPr>
        <sz val="11"/>
        <rFont val="Times New Roman"/>
        <family val="1"/>
      </rPr>
      <t>рублей,</t>
    </r>
  </si>
  <si>
    <r>
      <t xml:space="preserve">1.5. Общая балансовая стоимость движимого муниципального имущества на дату составления Плана  </t>
    </r>
    <r>
      <rPr>
        <u val="single"/>
        <sz val="11"/>
        <rFont val="Times New Roman"/>
        <family val="1"/>
      </rPr>
      <t>1800843,72</t>
    </r>
    <r>
      <rPr>
        <sz val="11"/>
        <rFont val="Times New Roman"/>
        <family val="1"/>
      </rPr>
      <t xml:space="preserve">рублей,
</t>
    </r>
  </si>
  <si>
    <t>на 2018</t>
  </si>
  <si>
    <t>31</t>
  </si>
  <si>
    <t>17</t>
  </si>
  <si>
    <t>31.12.2017г.</t>
  </si>
  <si>
    <t xml:space="preserve">                   на  30  декабря   2017 г.</t>
  </si>
  <si>
    <t>на 01.01.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</si>
</sst>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4" fontId="3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right" vertical="top" wrapText="1"/>
    </xf>
    <xf numFmtId="0" fontId="3" fillId="32" borderId="0" xfId="0" applyFont="1" applyFill="1" applyAlignment="1">
      <alignment horizontal="justify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76" fontId="3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wrapText="1"/>
    </xf>
    <xf numFmtId="4" fontId="4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right" wrapText="1"/>
    </xf>
    <xf numFmtId="4" fontId="12" fillId="32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78" fontId="7" fillId="0" borderId="10" xfId="0" applyNumberFormat="1" applyFont="1" applyBorder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11" fillId="32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4" fontId="3" fillId="32" borderId="17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4" fontId="4" fillId="32" borderId="17" xfId="0" applyNumberFormat="1" applyFont="1" applyFill="1" applyBorder="1" applyAlignment="1">
      <alignment horizontal="right" wrapText="1"/>
    </xf>
    <xf numFmtId="4" fontId="4" fillId="32" borderId="11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42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/>
    </xf>
    <xf numFmtId="0" fontId="5" fillId="32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5F076F6760EED3F2D51CFF7ACAEBC7E84A51942BC512B3EK" TargetMode="External" /><Relationship Id="rId2" Type="http://schemas.openxmlformats.org/officeDocument/2006/relationships/hyperlink" Target="consultantplus://offline/ref=1BF242F4A6F15E814FFDA8BA8883EDE30F4271FE77F4760EED3F2D51CFF7ACAEBC7E84A718462B3AK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view="pageBreakPreview" zoomScaleSheetLayoutView="100" zoomScalePageLayoutView="0" workbookViewId="0" topLeftCell="A1">
      <selection activeCell="DB19" sqref="DB19"/>
    </sheetView>
  </sheetViews>
  <sheetFormatPr defaultColWidth="9.00390625" defaultRowHeight="12.75"/>
  <cols>
    <col min="1" max="24" width="0.875" style="1" customWidth="1"/>
    <col min="25" max="25" width="1.25" style="1" customWidth="1"/>
    <col min="26" max="73" width="0.875" style="1" customWidth="1"/>
    <col min="74" max="75" width="1.00390625" style="1" customWidth="1"/>
    <col min="76" max="76" width="1.12109375" style="1" customWidth="1"/>
    <col min="77" max="136" width="0.875" style="1" customWidth="1"/>
    <col min="137" max="137" width="1.25" style="1" customWidth="1"/>
    <col min="138" max="146" width="0.875" style="1" customWidth="1"/>
  </cols>
  <sheetData>
    <row r="1" s="51" customFormat="1" ht="11.25" customHeight="1"/>
    <row r="2" s="51" customFormat="1" ht="11.25" customHeight="1"/>
    <row r="3" spans="1:146" s="51" customFormat="1" ht="20.25" customHeight="1">
      <c r="A3" s="100" t="s">
        <v>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"/>
      <c r="BB3" s="1"/>
      <c r="BC3" s="1"/>
      <c r="BD3" s="1"/>
      <c r="BE3" s="100" t="s">
        <v>90</v>
      </c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I3" s="10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</row>
    <row r="4" spans="1:146" s="51" customFormat="1" ht="76.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"/>
      <c r="BB4" s="1"/>
      <c r="BC4" s="1"/>
      <c r="BD4" s="1"/>
      <c r="BE4" s="101" t="s">
        <v>135</v>
      </c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I4" s="101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</row>
    <row r="5" spans="1:147" s="51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3"/>
      <c r="T5" s="53"/>
      <c r="U5" s="99" t="s">
        <v>123</v>
      </c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1"/>
      <c r="BB5" s="1"/>
      <c r="BC5" s="1"/>
      <c r="BD5" s="1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3"/>
      <c r="BV5" s="53"/>
      <c r="BW5" s="53"/>
      <c r="BX5" s="53"/>
      <c r="BY5" s="99" t="s">
        <v>140</v>
      </c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121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89"/>
    </row>
    <row r="6" spans="1:147" s="1" customFormat="1" ht="12" customHeight="1">
      <c r="A6" s="102" t="s">
        <v>91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 t="s">
        <v>92</v>
      </c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51"/>
      <c r="BB6" s="51"/>
      <c r="BC6" s="51"/>
      <c r="BD6" s="51"/>
      <c r="BE6" s="102" t="s">
        <v>91</v>
      </c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 t="s">
        <v>92</v>
      </c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62"/>
    </row>
    <row r="7" spans="9:147" s="1" customFormat="1" ht="12" customHeight="1">
      <c r="I7" s="5" t="s">
        <v>93</v>
      </c>
      <c r="J7" s="104"/>
      <c r="K7" s="104"/>
      <c r="L7" s="104"/>
      <c r="M7" s="104"/>
      <c r="N7" s="1" t="s">
        <v>93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5">
        <v>20</v>
      </c>
      <c r="AJ7" s="105"/>
      <c r="AK7" s="105"/>
      <c r="AL7" s="105"/>
      <c r="AM7" s="106"/>
      <c r="AN7" s="106"/>
      <c r="AO7" s="106"/>
      <c r="AP7" s="106"/>
      <c r="AQ7" s="1" t="s">
        <v>94</v>
      </c>
      <c r="BM7" s="5" t="s">
        <v>93</v>
      </c>
      <c r="BN7" s="104"/>
      <c r="BO7" s="104"/>
      <c r="BP7" s="104"/>
      <c r="BQ7" s="104"/>
      <c r="BR7" s="1" t="s">
        <v>93</v>
      </c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20</v>
      </c>
      <c r="CK7" s="105"/>
      <c r="CL7" s="105"/>
      <c r="CM7" s="105"/>
      <c r="CN7" s="106"/>
      <c r="CO7" s="106"/>
      <c r="CP7" s="106"/>
      <c r="CQ7" s="106"/>
      <c r="CR7" s="1" t="s">
        <v>94</v>
      </c>
      <c r="DI7" s="62"/>
      <c r="DJ7" s="62"/>
      <c r="DK7" s="62"/>
      <c r="DL7" s="62"/>
      <c r="DM7" s="62"/>
      <c r="DN7" s="62"/>
      <c r="DO7" s="62"/>
      <c r="DP7" s="62"/>
      <c r="DQ7" s="85"/>
      <c r="DR7" s="124"/>
      <c r="DS7" s="124"/>
      <c r="DT7" s="124"/>
      <c r="DU7" s="124"/>
      <c r="DV7" s="62"/>
      <c r="DW7" s="62"/>
      <c r="DX7" s="62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62"/>
    </row>
    <row r="8" spans="113:147" s="1" customFormat="1" ht="15"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</row>
    <row r="9" spans="113:147" s="1" customFormat="1" ht="15"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</row>
    <row r="10" spans="113:147" s="51" customFormat="1" ht="32.25" customHeight="1"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</row>
    <row r="11" spans="113:147" s="1" customFormat="1" ht="15"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</row>
    <row r="12" spans="113:147" s="51" customFormat="1" ht="13.5" customHeight="1"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</row>
    <row r="13" spans="113:147" s="1" customFormat="1" ht="15.75" customHeight="1"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</row>
    <row r="14" spans="100:147" s="1" customFormat="1" ht="15">
      <c r="CV14" s="54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</row>
    <row r="15" spans="100:147" s="1" customFormat="1" ht="15">
      <c r="CV15" s="54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</row>
    <row r="16" spans="1:147" s="1" customFormat="1" ht="16.5">
      <c r="A16" s="110" t="s">
        <v>95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I16" s="128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62"/>
    </row>
    <row r="17" spans="48:147" s="55" customFormat="1" ht="21" customHeight="1">
      <c r="AV17" s="56"/>
      <c r="AW17" s="56"/>
      <c r="AX17" s="56"/>
      <c r="AY17" s="57" t="s">
        <v>144</v>
      </c>
      <c r="AZ17" s="55" t="s">
        <v>96</v>
      </c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3"/>
      <c r="BX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90"/>
      <c r="EH17" s="90"/>
      <c r="EI17" s="90"/>
      <c r="EJ17" s="57"/>
      <c r="EK17" s="84"/>
      <c r="EL17" s="84"/>
      <c r="EM17" s="84"/>
      <c r="EN17" s="84"/>
      <c r="EO17" s="84"/>
      <c r="EP17" s="84"/>
      <c r="EQ17" s="84"/>
    </row>
    <row r="18" spans="113:147" s="1" customFormat="1" ht="15"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</row>
    <row r="19" spans="84:147" s="1" customFormat="1" ht="15"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</row>
    <row r="20" spans="72:147" s="1" customFormat="1" ht="30" customHeight="1">
      <c r="BT20" s="112" t="s">
        <v>97</v>
      </c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59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</row>
    <row r="21" spans="25:147" s="1" customFormat="1" ht="15">
      <c r="Y21" s="5" t="s">
        <v>93</v>
      </c>
      <c r="Z21" s="104" t="s">
        <v>145</v>
      </c>
      <c r="AA21" s="104"/>
      <c r="AB21" s="104"/>
      <c r="AC21" s="104"/>
      <c r="AD21" s="1" t="s">
        <v>93</v>
      </c>
      <c r="AG21" s="104" t="s">
        <v>124</v>
      </c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>
        <v>20</v>
      </c>
      <c r="AZ21" s="105"/>
      <c r="BA21" s="105"/>
      <c r="BB21" s="105"/>
      <c r="BC21" s="106" t="s">
        <v>146</v>
      </c>
      <c r="BD21" s="106"/>
      <c r="BE21" s="106"/>
      <c r="BF21" s="106"/>
      <c r="BG21" s="1" t="s">
        <v>94</v>
      </c>
      <c r="BT21" s="60" t="s">
        <v>98</v>
      </c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107" t="s">
        <v>147</v>
      </c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85"/>
      <c r="EH21" s="124"/>
      <c r="EI21" s="124"/>
      <c r="EJ21" s="124"/>
      <c r="EK21" s="124"/>
      <c r="EL21" s="62"/>
      <c r="EM21" s="62"/>
      <c r="EN21" s="62"/>
      <c r="EO21" s="124"/>
      <c r="EP21" s="123"/>
      <c r="EQ21" s="62"/>
    </row>
    <row r="22" spans="72:147" s="1" customFormat="1" ht="15"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"/>
      <c r="CE22" s="59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</row>
    <row r="23" spans="72:147" s="1" customFormat="1" ht="15"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"/>
      <c r="CE23" s="59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</row>
    <row r="24" spans="1:147" s="1" customFormat="1" ht="15" customHeight="1">
      <c r="A24" s="60" t="s">
        <v>99</v>
      </c>
      <c r="W24" s="108" t="s">
        <v>137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61"/>
      <c r="BT24" s="60" t="s">
        <v>100</v>
      </c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113" t="s">
        <v>136</v>
      </c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5"/>
      <c r="DI24" s="91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108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62"/>
    </row>
    <row r="25" spans="1:147" s="1" customFormat="1" ht="15">
      <c r="A25" s="60" t="s">
        <v>101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61"/>
      <c r="BT25" s="60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I25" s="91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62"/>
    </row>
    <row r="26" spans="1:147" s="1" customFormat="1" ht="15">
      <c r="A26" s="60" t="s">
        <v>102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4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61"/>
      <c r="BT26" s="58"/>
      <c r="BV26" s="65"/>
      <c r="CD26" s="66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I26" s="91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3"/>
      <c r="ED26" s="64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62"/>
    </row>
    <row r="27" spans="1:147" s="1" customFormat="1" ht="15">
      <c r="A27" s="60" t="s">
        <v>103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61"/>
      <c r="BT27" s="58"/>
      <c r="BV27" s="65"/>
      <c r="CD27" s="66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I27" s="91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62"/>
    </row>
    <row r="28" spans="44:105" s="1" customFormat="1" ht="10.5" customHeight="1"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V28" s="65"/>
      <c r="CD28" s="5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</row>
    <row r="29" spans="1:146" s="65" customFormat="1" ht="19.5" customHeight="1">
      <c r="A29" s="65" t="s">
        <v>54</v>
      </c>
      <c r="W29" s="117" t="s">
        <v>138</v>
      </c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68"/>
      <c r="CD29" s="69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EE29" s="126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</row>
    <row r="30" spans="1:113" s="65" customFormat="1" ht="27" customHeight="1">
      <c r="A30" s="70" t="s">
        <v>104</v>
      </c>
      <c r="BT30" s="70" t="s">
        <v>105</v>
      </c>
      <c r="CF30" s="116" t="s">
        <v>106</v>
      </c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I30" s="70"/>
    </row>
    <row r="31" spans="1:113" s="72" customFormat="1" ht="6" customHeight="1">
      <c r="A31" s="71"/>
      <c r="BX31" s="71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I31" s="71"/>
    </row>
    <row r="32" spans="1:146" s="1" customFormat="1" ht="14.25" customHeight="1">
      <c r="A32" s="60" t="s">
        <v>107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118" t="s">
        <v>125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I32" s="60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118"/>
      <c r="EJ32" s="125"/>
      <c r="EK32" s="125"/>
      <c r="EL32" s="125"/>
      <c r="EM32" s="125"/>
      <c r="EN32" s="125"/>
      <c r="EO32" s="125"/>
      <c r="EP32" s="125"/>
    </row>
    <row r="33" spans="1:146" s="1" customFormat="1" ht="14.25" customHeight="1">
      <c r="A33" s="60" t="s">
        <v>108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I33" s="60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125"/>
      <c r="EJ33" s="125"/>
      <c r="EK33" s="125"/>
      <c r="EL33" s="125"/>
      <c r="EM33" s="125"/>
      <c r="EN33" s="125"/>
      <c r="EO33" s="125"/>
      <c r="EP33" s="125"/>
    </row>
    <row r="34" spans="1:146" s="1" customFormat="1" ht="14.25" customHeight="1">
      <c r="A34" s="60" t="s">
        <v>109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I34" s="60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125"/>
      <c r="EJ34" s="125"/>
      <c r="EK34" s="125"/>
      <c r="EL34" s="125"/>
      <c r="EM34" s="125"/>
      <c r="EN34" s="125"/>
      <c r="EO34" s="125"/>
      <c r="EP34" s="125"/>
    </row>
    <row r="35" spans="1:146" s="1" customFormat="1" ht="14.25" customHeight="1">
      <c r="A35" s="60" t="s">
        <v>110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I35" s="60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125"/>
      <c r="EJ35" s="125"/>
      <c r="EK35" s="125"/>
      <c r="EL35" s="125"/>
      <c r="EM35" s="125"/>
      <c r="EN35" s="125"/>
      <c r="EO35" s="125"/>
      <c r="EP35" s="125"/>
    </row>
    <row r="36" spans="1:146" s="1" customFormat="1" ht="12" customHeight="1">
      <c r="A36" s="60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6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I36" s="60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</row>
    <row r="37" spans="1:146" s="1" customFormat="1" ht="14.25" customHeight="1">
      <c r="A37" s="60" t="s">
        <v>111</v>
      </c>
      <c r="AA37" s="119" t="s">
        <v>139</v>
      </c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I37" s="60"/>
      <c r="EI37" s="119"/>
      <c r="EJ37" s="125"/>
      <c r="EK37" s="125"/>
      <c r="EL37" s="125"/>
      <c r="EM37" s="125"/>
      <c r="EN37" s="125"/>
      <c r="EO37" s="125"/>
      <c r="EP37" s="125"/>
    </row>
    <row r="38" spans="1:146" s="1" customFormat="1" ht="14.25" customHeight="1">
      <c r="A38" s="60" t="s">
        <v>112</v>
      </c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I38" s="60"/>
      <c r="EI38" s="125"/>
      <c r="EJ38" s="125"/>
      <c r="EK38" s="125"/>
      <c r="EL38" s="125"/>
      <c r="EM38" s="125"/>
      <c r="EN38" s="125"/>
      <c r="EO38" s="125"/>
      <c r="EP38" s="125"/>
    </row>
    <row r="39" spans="1:146" s="1" customFormat="1" ht="14.25" customHeight="1">
      <c r="A39" s="60" t="s">
        <v>113</v>
      </c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I39" s="60"/>
      <c r="EI39" s="125"/>
      <c r="EJ39" s="125"/>
      <c r="EK39" s="125"/>
      <c r="EL39" s="125"/>
      <c r="EM39" s="125"/>
      <c r="EN39" s="125"/>
      <c r="EO39" s="125"/>
      <c r="EP39" s="125"/>
    </row>
    <row r="40" spans="1:146" s="1" customFormat="1" ht="14.25" customHeight="1">
      <c r="A40" s="60" t="s">
        <v>114</v>
      </c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I40" s="60"/>
      <c r="EI40" s="125"/>
      <c r="EJ40" s="125"/>
      <c r="EK40" s="125"/>
      <c r="EL40" s="125"/>
      <c r="EM40" s="125"/>
      <c r="EN40" s="125"/>
      <c r="EO40" s="125"/>
      <c r="EP40" s="125"/>
    </row>
    <row r="41" spans="1:146" s="1" customFormat="1" ht="14.25" customHeight="1">
      <c r="A41" s="60" t="s">
        <v>103</v>
      </c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I41" s="60"/>
      <c r="EI41" s="125"/>
      <c r="EJ41" s="125"/>
      <c r="EK41" s="125"/>
      <c r="EL41" s="125"/>
      <c r="EM41" s="125"/>
      <c r="EN41" s="125"/>
      <c r="EO41" s="125"/>
      <c r="EP41" s="125"/>
    </row>
    <row r="42" s="1" customFormat="1" ht="15"/>
  </sheetData>
  <sheetProtection/>
  <mergeCells count="52">
    <mergeCell ref="EE29:EP29"/>
    <mergeCell ref="EI32:EP35"/>
    <mergeCell ref="DI16:EP16"/>
    <mergeCell ref="EH21:EK21"/>
    <mergeCell ref="EO21:EP21"/>
    <mergeCell ref="EE24:EP27"/>
    <mergeCell ref="AA32:CE35"/>
    <mergeCell ref="AA37:CE41"/>
    <mergeCell ref="DI3:EP3"/>
    <mergeCell ref="DI4:EP4"/>
    <mergeCell ref="EC5:EP5"/>
    <mergeCell ref="DI6:EB6"/>
    <mergeCell ref="EC6:EP6"/>
    <mergeCell ref="DR7:DU7"/>
    <mergeCell ref="DY7:EP7"/>
    <mergeCell ref="EI37:EP41"/>
    <mergeCell ref="CF24:DA24"/>
    <mergeCell ref="CF25:DA25"/>
    <mergeCell ref="CF26:DA28"/>
    <mergeCell ref="CF30:DA30"/>
    <mergeCell ref="W29:BS29"/>
    <mergeCell ref="CF29:DA29"/>
    <mergeCell ref="Z21:AC21"/>
    <mergeCell ref="AG21:AX21"/>
    <mergeCell ref="AY21:BB21"/>
    <mergeCell ref="BC21:BF21"/>
    <mergeCell ref="CF21:DA21"/>
    <mergeCell ref="CF22:DA22"/>
    <mergeCell ref="CF23:DA23"/>
    <mergeCell ref="W24:BR27"/>
    <mergeCell ref="CJ7:CM7"/>
    <mergeCell ref="CN7:CQ7"/>
    <mergeCell ref="A16:DA16"/>
    <mergeCell ref="CF19:DA19"/>
    <mergeCell ref="BN7:BQ7"/>
    <mergeCell ref="BU7:CI7"/>
    <mergeCell ref="BT20:CD20"/>
    <mergeCell ref="CF20:DA20"/>
    <mergeCell ref="A6:T6"/>
    <mergeCell ref="U6:AZ6"/>
    <mergeCell ref="BE6:BX6"/>
    <mergeCell ref="BY6:DA6"/>
    <mergeCell ref="J7:M7"/>
    <mergeCell ref="Q7:AH7"/>
    <mergeCell ref="AI7:AL7"/>
    <mergeCell ref="AM7:AP7"/>
    <mergeCell ref="U5:AZ5"/>
    <mergeCell ref="BY5:DA5"/>
    <mergeCell ref="A3:AZ3"/>
    <mergeCell ref="BE3:DA3"/>
    <mergeCell ref="A4:AZ4"/>
    <mergeCell ref="BE4:DA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26"/>
  <sheetViews>
    <sheetView view="pageBreakPreview" zoomScaleSheetLayoutView="100" zoomScalePageLayoutView="0" workbookViewId="0" topLeftCell="A10">
      <selection activeCell="CZ24" sqref="CZ24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80" customFormat="1" ht="24.75" customHeight="1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</row>
    <row r="3" spans="1:128" s="80" customFormat="1" ht="9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</row>
    <row r="4" spans="1:128" s="1" customFormat="1" ht="15" customHeight="1">
      <c r="A4" s="131" t="s">
        <v>116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</row>
    <row r="5" spans="1:128" s="1" customFormat="1" ht="52.5" customHeight="1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</row>
    <row r="6" spans="1:128" s="1" customFormat="1" ht="51" customHeight="1" hidden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</row>
    <row r="7" spans="1:128" s="1" customFormat="1" ht="17.25" customHeight="1" hidden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</row>
    <row r="8" spans="1:128" s="1" customFormat="1" ht="18" customHeight="1">
      <c r="A8" s="131" t="s">
        <v>117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</row>
    <row r="9" spans="1:128" s="86" customFormat="1" ht="3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</row>
    <row r="10" spans="1:128" s="86" customFormat="1" ht="80.25" customHeight="1">
      <c r="A10" s="132" t="s">
        <v>131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</row>
    <row r="11" spans="1:128" s="86" customFormat="1" ht="30.75" customHeight="1" hidden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</row>
    <row r="12" spans="1:128" s="86" customFormat="1" ht="12.75" hidden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</row>
    <row r="13" spans="1:128" s="1" customFormat="1" ht="18" customHeight="1">
      <c r="A13" s="129" t="s">
        <v>132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</row>
    <row r="14" spans="1:128" s="1" customFormat="1" ht="3" customHeight="1" hidden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</row>
    <row r="15" spans="1:128" s="1" customFormat="1" ht="102.75" customHeight="1">
      <c r="A15" s="132" t="s">
        <v>134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</row>
    <row r="16" spans="1:128" s="1" customFormat="1" ht="79.5" customHeight="1" hidden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</row>
    <row r="17" spans="1:128" s="1" customFormat="1" ht="33.75" customHeight="1">
      <c r="A17" s="129" t="s">
        <v>141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</row>
    <row r="18" spans="1:128" s="1" customFormat="1" ht="16.5" customHeight="1">
      <c r="A18" s="78"/>
      <c r="B18" s="129" t="s">
        <v>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78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 t="s">
        <v>133</v>
      </c>
      <c r="CC18" s="74"/>
      <c r="CD18" s="74"/>
      <c r="CE18" s="74"/>
      <c r="CF18" s="74"/>
      <c r="CG18" s="74"/>
      <c r="CH18" s="74"/>
      <c r="CI18" s="74"/>
      <c r="CJ18" s="74"/>
      <c r="CK18" s="74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</row>
    <row r="19" spans="1:128" s="1" customFormat="1" ht="16.5" customHeight="1">
      <c r="A19" s="78"/>
      <c r="B19" s="129" t="s">
        <v>118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78"/>
      <c r="CX19" s="78"/>
      <c r="CY19" s="78"/>
      <c r="CZ19" s="78"/>
      <c r="DA19" s="78"/>
      <c r="DB19" s="78"/>
      <c r="DC19" s="78"/>
      <c r="DD19" s="78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</row>
    <row r="20" spans="1:128" s="1" customFormat="1" ht="16.5" customHeight="1">
      <c r="A20" s="78"/>
      <c r="B20" s="79"/>
      <c r="C20" s="79"/>
      <c r="D20" s="74"/>
      <c r="E20" s="74"/>
      <c r="F20" s="74"/>
      <c r="G20" s="74"/>
      <c r="H20" s="74"/>
      <c r="I20" s="130" t="s">
        <v>142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8"/>
      <c r="CX20" s="78"/>
      <c r="CY20" s="78"/>
      <c r="CZ20" s="78"/>
      <c r="DA20" s="78"/>
      <c r="DB20" s="78"/>
      <c r="DC20" s="78"/>
      <c r="DD20" s="78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</row>
    <row r="21" spans="1:128" s="1" customFormat="1" ht="32.25" customHeight="1">
      <c r="A21" s="78"/>
      <c r="B21" s="129" t="s">
        <v>119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</row>
    <row r="22" spans="1:128" s="1" customFormat="1" ht="16.5" customHeight="1">
      <c r="A22" s="78"/>
      <c r="B22" s="79"/>
      <c r="C22" s="79"/>
      <c r="D22" s="74"/>
      <c r="E22" s="74"/>
      <c r="F22" s="74"/>
      <c r="G22" s="74"/>
      <c r="H22" s="74"/>
      <c r="I22" s="130" t="s">
        <v>121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8"/>
      <c r="CX22" s="78"/>
      <c r="CY22" s="78"/>
      <c r="CZ22" s="78"/>
      <c r="DA22" s="78"/>
      <c r="DB22" s="78"/>
      <c r="DC22" s="78"/>
      <c r="DD22" s="78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</row>
    <row r="23" spans="1:128" s="1" customFormat="1" ht="33" customHeight="1">
      <c r="A23" s="129" t="s">
        <v>143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</row>
    <row r="24" spans="1:128" s="1" customFormat="1" ht="15">
      <c r="A24" s="78"/>
      <c r="B24" s="129" t="s">
        <v>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78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</row>
    <row r="25" spans="1:128" s="81" customFormat="1" ht="15" customHeight="1">
      <c r="A25" s="78"/>
      <c r="B25" s="129" t="s">
        <v>120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 t="s">
        <v>126</v>
      </c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78"/>
      <c r="CW25" s="78"/>
      <c r="CX25" s="78"/>
      <c r="CY25" s="78"/>
      <c r="CZ25" s="78"/>
      <c r="DA25" s="78"/>
      <c r="DB25" s="78"/>
      <c r="DC25" s="78"/>
      <c r="DD25" s="7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</row>
    <row r="26" spans="1:128" ht="15">
      <c r="A26" s="78"/>
      <c r="B26" s="79"/>
      <c r="C26" s="7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8"/>
      <c r="CX26" s="78"/>
      <c r="CY26" s="78"/>
      <c r="CZ26" s="78"/>
      <c r="DA26" s="78"/>
      <c r="DB26" s="78"/>
      <c r="DC26" s="78"/>
      <c r="DD26" s="78"/>
      <c r="DE26" s="59"/>
      <c r="DF26" s="78"/>
      <c r="DG26" s="79"/>
      <c r="DH26" s="7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</row>
  </sheetData>
  <sheetProtection/>
  <mergeCells count="23">
    <mergeCell ref="A17:DD17"/>
    <mergeCell ref="I22:AK22"/>
    <mergeCell ref="B21:DX21"/>
    <mergeCell ref="A11:DX11"/>
    <mergeCell ref="A12:DX12"/>
    <mergeCell ref="A14:DX14"/>
    <mergeCell ref="A15:DX15"/>
    <mergeCell ref="A13:DX13"/>
    <mergeCell ref="A8:DX8"/>
    <mergeCell ref="A10:DX10"/>
    <mergeCell ref="A9:DX9"/>
    <mergeCell ref="A2:DX2"/>
    <mergeCell ref="A4:DX4"/>
    <mergeCell ref="A5:DX5"/>
    <mergeCell ref="A6:DX6"/>
    <mergeCell ref="A7:DX7"/>
    <mergeCell ref="B24:Q24"/>
    <mergeCell ref="B25:BR25"/>
    <mergeCell ref="BS25:CU25"/>
    <mergeCell ref="B18:Q18"/>
    <mergeCell ref="B19:CV19"/>
    <mergeCell ref="I20:AK20"/>
    <mergeCell ref="A23:DX23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C10" sqref="C10:C11"/>
    </sheetView>
  </sheetViews>
  <sheetFormatPr defaultColWidth="9.00390625" defaultRowHeight="12.75"/>
  <cols>
    <col min="1" max="1" width="7.875" style="49" customWidth="1"/>
    <col min="2" max="2" width="41.125" style="49" customWidth="1"/>
    <col min="3" max="3" width="25.125" style="49" customWidth="1"/>
    <col min="4" max="4" width="17.125" style="49" customWidth="1"/>
    <col min="5" max="7" width="9.125" style="49" customWidth="1"/>
    <col min="8" max="8" width="13.125" style="49" bestFit="1" customWidth="1"/>
    <col min="9" max="16384" width="9.125" style="49" customWidth="1"/>
  </cols>
  <sheetData>
    <row r="1" spans="1:3" s="41" customFormat="1" ht="15.75">
      <c r="A1" s="137" t="s">
        <v>72</v>
      </c>
      <c r="B1" s="137"/>
      <c r="C1" s="137"/>
    </row>
    <row r="2" spans="1:3" s="41" customFormat="1" ht="15.75">
      <c r="A2" s="137" t="s">
        <v>148</v>
      </c>
      <c r="B2" s="137"/>
      <c r="C2" s="137"/>
    </row>
    <row r="3" spans="1:3" s="41" customFormat="1" ht="15.75">
      <c r="A3" s="137" t="s">
        <v>73</v>
      </c>
      <c r="B3" s="137"/>
      <c r="C3" s="137"/>
    </row>
    <row r="4" s="41" customFormat="1" ht="15.75">
      <c r="A4" s="42"/>
    </row>
    <row r="5" spans="1:3" s="44" customFormat="1" ht="29.25" customHeight="1">
      <c r="A5" s="43" t="s">
        <v>40</v>
      </c>
      <c r="B5" s="43" t="s">
        <v>4</v>
      </c>
      <c r="C5" s="43" t="s">
        <v>74</v>
      </c>
    </row>
    <row r="6" spans="1:3" s="16" customFormat="1" ht="13.5" customHeight="1">
      <c r="A6" s="6">
        <v>1</v>
      </c>
      <c r="B6" s="6">
        <v>2</v>
      </c>
      <c r="C6" s="6">
        <v>3</v>
      </c>
    </row>
    <row r="7" spans="1:4" s="44" customFormat="1" ht="29.25" customHeight="1">
      <c r="A7" s="43"/>
      <c r="B7" s="43" t="s">
        <v>75</v>
      </c>
      <c r="C7" s="92">
        <v>2087809.05</v>
      </c>
      <c r="D7" s="93"/>
    </row>
    <row r="8" spans="1:3" s="47" customFormat="1" ht="12" customHeight="1">
      <c r="A8" s="135"/>
      <c r="B8" s="46" t="s">
        <v>27</v>
      </c>
      <c r="C8" s="45"/>
    </row>
    <row r="9" spans="1:4" s="47" customFormat="1" ht="29.25" customHeight="1">
      <c r="A9" s="135"/>
      <c r="B9" s="46" t="s">
        <v>76</v>
      </c>
      <c r="C9" s="45">
        <v>286965.33</v>
      </c>
      <c r="D9" s="94"/>
    </row>
    <row r="10" spans="1:3" s="47" customFormat="1" ht="15" customHeight="1">
      <c r="A10" s="135"/>
      <c r="B10" s="46" t="s">
        <v>9</v>
      </c>
      <c r="C10" s="136">
        <v>0</v>
      </c>
    </row>
    <row r="11" spans="1:3" s="47" customFormat="1" ht="29.25" customHeight="1">
      <c r="A11" s="135"/>
      <c r="B11" s="46" t="s">
        <v>77</v>
      </c>
      <c r="C11" s="136"/>
    </row>
    <row r="12" spans="1:3" s="44" customFormat="1" ht="29.25" customHeight="1">
      <c r="A12" s="43"/>
      <c r="B12" s="46" t="s">
        <v>127</v>
      </c>
      <c r="C12" s="45">
        <v>1800843.72</v>
      </c>
    </row>
    <row r="13" spans="1:3" s="47" customFormat="1" ht="18.75" customHeight="1">
      <c r="A13" s="135"/>
      <c r="B13" s="46" t="s">
        <v>9</v>
      </c>
      <c r="C13" s="136">
        <v>178832.62</v>
      </c>
    </row>
    <row r="14" spans="1:3" s="47" customFormat="1" ht="29.25" customHeight="1">
      <c r="A14" s="135"/>
      <c r="B14" s="46" t="s">
        <v>77</v>
      </c>
      <c r="C14" s="136"/>
    </row>
    <row r="15" spans="1:3" s="44" customFormat="1" ht="29.25" customHeight="1">
      <c r="A15" s="43"/>
      <c r="B15" s="43" t="s">
        <v>78</v>
      </c>
      <c r="C15" s="43"/>
    </row>
    <row r="16" spans="1:3" s="47" customFormat="1" ht="29.25" customHeight="1">
      <c r="A16" s="135"/>
      <c r="B16" s="46" t="s">
        <v>27</v>
      </c>
      <c r="C16" s="135"/>
    </row>
    <row r="17" spans="1:3" s="47" customFormat="1" ht="29.25" customHeight="1">
      <c r="A17" s="135"/>
      <c r="B17" s="46" t="s">
        <v>79</v>
      </c>
      <c r="C17" s="135"/>
    </row>
    <row r="18" spans="1:3" s="47" customFormat="1" ht="29.25" customHeight="1">
      <c r="A18" s="135"/>
      <c r="B18" s="46" t="s">
        <v>9</v>
      </c>
      <c r="C18" s="135"/>
    </row>
    <row r="19" spans="1:3" s="47" customFormat="1" ht="29.25" customHeight="1">
      <c r="A19" s="135"/>
      <c r="B19" s="46" t="s">
        <v>80</v>
      </c>
      <c r="C19" s="135"/>
    </row>
    <row r="20" spans="1:3" s="47" customFormat="1" ht="29.25" customHeight="1">
      <c r="A20" s="46"/>
      <c r="B20" s="46" t="s">
        <v>81</v>
      </c>
      <c r="C20" s="46"/>
    </row>
    <row r="21" spans="1:3" s="47" customFormat="1" ht="29.25" customHeight="1">
      <c r="A21" s="46"/>
      <c r="B21" s="46" t="s">
        <v>82</v>
      </c>
      <c r="C21" s="46"/>
    </row>
    <row r="22" spans="1:3" s="47" customFormat="1" ht="29.25" customHeight="1">
      <c r="A22" s="46"/>
      <c r="B22" s="46" t="s">
        <v>83</v>
      </c>
      <c r="C22" s="46"/>
    </row>
    <row r="23" spans="1:3" s="47" customFormat="1" ht="29.25" customHeight="1">
      <c r="A23" s="46"/>
      <c r="B23" s="46" t="s">
        <v>84</v>
      </c>
      <c r="C23" s="46"/>
    </row>
    <row r="24" spans="1:3" s="44" customFormat="1" ht="29.25" customHeight="1">
      <c r="A24" s="43"/>
      <c r="B24" s="43" t="s">
        <v>85</v>
      </c>
      <c r="C24" s="50"/>
    </row>
    <row r="25" spans="1:3" s="47" customFormat="1" ht="29.25" customHeight="1">
      <c r="A25" s="135"/>
      <c r="B25" s="46" t="s">
        <v>27</v>
      </c>
      <c r="C25" s="135"/>
    </row>
    <row r="26" spans="1:3" s="47" customFormat="1" ht="29.25" customHeight="1">
      <c r="A26" s="135"/>
      <c r="B26" s="46" t="s">
        <v>86</v>
      </c>
      <c r="C26" s="135"/>
    </row>
    <row r="27" spans="1:3" s="47" customFormat="1" ht="29.25" customHeight="1">
      <c r="A27" s="46"/>
      <c r="B27" s="46" t="s">
        <v>87</v>
      </c>
      <c r="C27" s="46"/>
    </row>
    <row r="28" spans="1:3" s="47" customFormat="1" ht="29.25" customHeight="1">
      <c r="A28" s="135"/>
      <c r="B28" s="46" t="s">
        <v>9</v>
      </c>
      <c r="C28" s="135"/>
    </row>
    <row r="29" spans="1:3" s="47" customFormat="1" ht="29.25" customHeight="1">
      <c r="A29" s="135"/>
      <c r="B29" s="46" t="s">
        <v>88</v>
      </c>
      <c r="C29" s="135"/>
    </row>
    <row r="30" ht="15.75">
      <c r="A30" s="48"/>
    </row>
    <row r="31" ht="15.75">
      <c r="A31" s="48"/>
    </row>
  </sheetData>
  <sheetProtection/>
  <mergeCells count="16">
    <mergeCell ref="A28:A29"/>
    <mergeCell ref="C28:C29"/>
    <mergeCell ref="A16:A17"/>
    <mergeCell ref="C16:C17"/>
    <mergeCell ref="A25:A26"/>
    <mergeCell ref="C25:C26"/>
    <mergeCell ref="A18:A19"/>
    <mergeCell ref="C18:C19"/>
    <mergeCell ref="A13:A14"/>
    <mergeCell ref="C13:C14"/>
    <mergeCell ref="A1:C1"/>
    <mergeCell ref="A2:C2"/>
    <mergeCell ref="A3:C3"/>
    <mergeCell ref="A8:A9"/>
    <mergeCell ref="A10:A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66"/>
  <sheetViews>
    <sheetView tabSelected="1" view="pageBreakPreview" zoomScale="75" zoomScaleSheetLayoutView="75" zoomScalePageLayoutView="0" workbookViewId="0" topLeftCell="B8">
      <selection activeCell="I18" sqref="I18"/>
    </sheetView>
  </sheetViews>
  <sheetFormatPr defaultColWidth="9.00390625" defaultRowHeight="12.75"/>
  <cols>
    <col min="1" max="1" width="9.125" style="8" hidden="1" customWidth="1"/>
    <col min="2" max="2" width="25.375" style="8" customWidth="1"/>
    <col min="3" max="3" width="9.125" style="8" customWidth="1"/>
    <col min="4" max="4" width="13.625" style="9" customWidth="1"/>
    <col min="5" max="5" width="10.625" style="8" customWidth="1"/>
    <col min="6" max="7" width="14.75390625" style="18" customWidth="1"/>
    <col min="8" max="9" width="14.75390625" style="8" customWidth="1"/>
    <col min="10" max="10" width="12.75390625" style="8" customWidth="1"/>
    <col min="11" max="11" width="14.625" style="8" customWidth="1"/>
    <col min="12" max="12" width="13.75390625" style="8" customWidth="1"/>
    <col min="13" max="13" width="12.00390625" style="8" customWidth="1"/>
    <col min="14" max="14" width="11.875" style="8" customWidth="1"/>
    <col min="15" max="15" width="14.375" style="18" customWidth="1"/>
    <col min="16" max="16" width="13.875" style="8" customWidth="1"/>
    <col min="17" max="17" width="13.375" style="8" customWidth="1"/>
    <col min="18" max="18" width="11.75390625" style="8" customWidth="1"/>
    <col min="19" max="19" width="12.625" style="8" customWidth="1"/>
    <col min="20" max="20" width="10.25390625" style="2" customWidth="1"/>
    <col min="21" max="21" width="9.75390625" style="2" customWidth="1"/>
    <col min="22" max="22" width="17.625" style="8" customWidth="1"/>
    <col min="23" max="16384" width="9.125" style="8" customWidth="1"/>
  </cols>
  <sheetData>
    <row r="1" spans="1:21" ht="21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34"/>
      <c r="U1" s="34"/>
    </row>
    <row r="2" spans="1:19" ht="12.7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2.75" customHeight="1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8" customHeight="1">
      <c r="A4" s="152" t="s">
        <v>149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15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ht="15">
      <c r="B6" s="13"/>
    </row>
    <row r="7" spans="2:21" s="15" customFormat="1" ht="30" customHeight="1">
      <c r="B7" s="144" t="s">
        <v>4</v>
      </c>
      <c r="C7" s="144" t="s">
        <v>5</v>
      </c>
      <c r="D7" s="144" t="s">
        <v>6</v>
      </c>
      <c r="E7" s="144" t="s">
        <v>53</v>
      </c>
      <c r="F7" s="144" t="s">
        <v>7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54" t="s">
        <v>60</v>
      </c>
      <c r="U7" s="154" t="s">
        <v>61</v>
      </c>
    </row>
    <row r="8" spans="2:21" s="15" customFormat="1" ht="15">
      <c r="B8" s="144"/>
      <c r="C8" s="144"/>
      <c r="D8" s="144"/>
      <c r="E8" s="144"/>
      <c r="F8" s="146" t="s">
        <v>8</v>
      </c>
      <c r="G8" s="144" t="s">
        <v>9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54"/>
      <c r="U8" s="154"/>
    </row>
    <row r="9" spans="2:21" s="15" customFormat="1" ht="125.25" customHeight="1">
      <c r="B9" s="144"/>
      <c r="C9" s="144"/>
      <c r="D9" s="144"/>
      <c r="E9" s="144"/>
      <c r="F9" s="146"/>
      <c r="G9" s="147" t="s">
        <v>58</v>
      </c>
      <c r="H9" s="147"/>
      <c r="I9" s="147"/>
      <c r="J9" s="147"/>
      <c r="K9" s="144" t="s">
        <v>10</v>
      </c>
      <c r="L9" s="145" t="s">
        <v>11</v>
      </c>
      <c r="M9" s="144" t="s">
        <v>12</v>
      </c>
      <c r="N9" s="144" t="s">
        <v>13</v>
      </c>
      <c r="O9" s="144" t="s">
        <v>14</v>
      </c>
      <c r="P9" s="144"/>
      <c r="Q9" s="144"/>
      <c r="R9" s="144"/>
      <c r="S9" s="144"/>
      <c r="T9" s="154"/>
      <c r="U9" s="154"/>
    </row>
    <row r="10" spans="2:21" s="15" customFormat="1" ht="96" customHeight="1">
      <c r="B10" s="144"/>
      <c r="C10" s="144"/>
      <c r="D10" s="144"/>
      <c r="E10" s="144"/>
      <c r="F10" s="146"/>
      <c r="G10" s="32" t="s">
        <v>8</v>
      </c>
      <c r="H10" s="33" t="s">
        <v>128</v>
      </c>
      <c r="I10" s="33" t="s">
        <v>59</v>
      </c>
      <c r="J10" s="33" t="s">
        <v>129</v>
      </c>
      <c r="K10" s="144"/>
      <c r="L10" s="145"/>
      <c r="M10" s="144"/>
      <c r="N10" s="144"/>
      <c r="O10" s="19" t="s">
        <v>8</v>
      </c>
      <c r="P10" s="14" t="s">
        <v>41</v>
      </c>
      <c r="Q10" s="14" t="s">
        <v>42</v>
      </c>
      <c r="R10" s="14" t="s">
        <v>43</v>
      </c>
      <c r="S10" s="14" t="s">
        <v>15</v>
      </c>
      <c r="T10" s="154"/>
      <c r="U10" s="154"/>
    </row>
    <row r="11" spans="2:21" s="20" customFormat="1" ht="15">
      <c r="B11" s="37">
        <v>1</v>
      </c>
      <c r="C11" s="37">
        <v>2</v>
      </c>
      <c r="D11" s="37">
        <v>3</v>
      </c>
      <c r="E11" s="37">
        <v>4</v>
      </c>
      <c r="F11" s="38">
        <v>5</v>
      </c>
      <c r="G11" s="38">
        <v>6</v>
      </c>
      <c r="H11" s="96" t="s">
        <v>62</v>
      </c>
      <c r="I11" s="97" t="s">
        <v>63</v>
      </c>
      <c r="J11" s="39" t="s">
        <v>64</v>
      </c>
      <c r="K11" s="39" t="s">
        <v>65</v>
      </c>
      <c r="L11" s="37">
        <v>5</v>
      </c>
      <c r="M11" s="37">
        <v>6</v>
      </c>
      <c r="N11" s="37">
        <v>7</v>
      </c>
      <c r="O11" s="38">
        <v>8</v>
      </c>
      <c r="P11" s="39" t="s">
        <v>66</v>
      </c>
      <c r="Q11" s="39" t="s">
        <v>67</v>
      </c>
      <c r="R11" s="39" t="s">
        <v>68</v>
      </c>
      <c r="S11" s="39" t="s">
        <v>69</v>
      </c>
      <c r="T11" s="40" t="s">
        <v>70</v>
      </c>
      <c r="U11" s="40" t="s">
        <v>71</v>
      </c>
    </row>
    <row r="12" spans="2:22" s="18" customFormat="1" ht="28.5">
      <c r="B12" s="28" t="s">
        <v>16</v>
      </c>
      <c r="C12" s="29">
        <v>100</v>
      </c>
      <c r="D12" s="30" t="s">
        <v>17</v>
      </c>
      <c r="E12" s="29" t="s">
        <v>17</v>
      </c>
      <c r="F12" s="23">
        <f>G12+O12+L12</f>
        <v>9799938</v>
      </c>
      <c r="G12" s="23">
        <f>SUM(H12:J12)</f>
        <v>9325286</v>
      </c>
      <c r="H12" s="23">
        <v>7055655</v>
      </c>
      <c r="I12" s="23">
        <v>2269631</v>
      </c>
      <c r="J12" s="23">
        <f>SUM(J16)</f>
        <v>0</v>
      </c>
      <c r="K12" s="23">
        <f>SUM(K16)</f>
        <v>0</v>
      </c>
      <c r="L12" s="23">
        <v>73750</v>
      </c>
      <c r="M12" s="23">
        <f>SUM(M16)</f>
        <v>0</v>
      </c>
      <c r="N12" s="23">
        <f>SUM(N16)</f>
        <v>0</v>
      </c>
      <c r="O12" s="23">
        <f>SUM(P12:S12)</f>
        <v>400902</v>
      </c>
      <c r="P12" s="23">
        <v>0</v>
      </c>
      <c r="Q12" s="23">
        <v>400902</v>
      </c>
      <c r="R12" s="23">
        <f>SUM(R16)</f>
        <v>0</v>
      </c>
      <c r="S12" s="23">
        <f>SUM(S16)</f>
        <v>0</v>
      </c>
      <c r="T12" s="35"/>
      <c r="U12" s="36"/>
      <c r="V12" s="31">
        <f>9328122+2390400+27712600+13105800</f>
        <v>52536922</v>
      </c>
    </row>
    <row r="13" spans="2:22" ht="15">
      <c r="B13" s="10" t="s">
        <v>9</v>
      </c>
      <c r="C13" s="148">
        <v>110</v>
      </c>
      <c r="D13" s="149"/>
      <c r="E13" s="155"/>
      <c r="F13" s="150"/>
      <c r="G13" s="140"/>
      <c r="H13" s="142" t="s">
        <v>17</v>
      </c>
      <c r="I13" s="138"/>
      <c r="J13" s="138"/>
      <c r="K13" s="143"/>
      <c r="L13" s="142" t="s">
        <v>17</v>
      </c>
      <c r="M13" s="142" t="s">
        <v>17</v>
      </c>
      <c r="N13" s="142" t="s">
        <v>17</v>
      </c>
      <c r="O13" s="150"/>
      <c r="P13" s="138"/>
      <c r="Q13" s="138"/>
      <c r="R13" s="138"/>
      <c r="S13" s="142" t="s">
        <v>17</v>
      </c>
      <c r="T13" s="35"/>
      <c r="U13" s="36"/>
      <c r="V13" s="31">
        <f>F12-V12</f>
        <v>-42736984</v>
      </c>
    </row>
    <row r="14" spans="2:22" ht="15">
      <c r="B14" s="17" t="s">
        <v>18</v>
      </c>
      <c r="C14" s="148"/>
      <c r="D14" s="149"/>
      <c r="E14" s="155"/>
      <c r="F14" s="150"/>
      <c r="G14" s="141"/>
      <c r="H14" s="142"/>
      <c r="I14" s="139"/>
      <c r="J14" s="139"/>
      <c r="K14" s="143"/>
      <c r="L14" s="142"/>
      <c r="M14" s="142"/>
      <c r="N14" s="142"/>
      <c r="O14" s="150"/>
      <c r="P14" s="139"/>
      <c r="Q14" s="139"/>
      <c r="R14" s="139"/>
      <c r="S14" s="142"/>
      <c r="T14" s="35"/>
      <c r="U14" s="36"/>
      <c r="V14" s="11"/>
    </row>
    <row r="15" spans="2:22" ht="15">
      <c r="B15" s="17"/>
      <c r="C15" s="26"/>
      <c r="D15" s="22"/>
      <c r="E15" s="26"/>
      <c r="F15" s="23"/>
      <c r="G15" s="23"/>
      <c r="H15" s="25"/>
      <c r="I15" s="25"/>
      <c r="J15" s="25"/>
      <c r="K15" s="24"/>
      <c r="L15" s="25"/>
      <c r="M15" s="25"/>
      <c r="N15" s="25"/>
      <c r="O15" s="23"/>
      <c r="P15" s="25"/>
      <c r="Q15" s="25"/>
      <c r="R15" s="25"/>
      <c r="S15" s="25"/>
      <c r="T15" s="35"/>
      <c r="U15" s="36"/>
      <c r="V15" s="11"/>
    </row>
    <row r="16" spans="2:22" ht="30">
      <c r="B16" s="17" t="s">
        <v>19</v>
      </c>
      <c r="C16" s="21">
        <v>120</v>
      </c>
      <c r="D16" s="22"/>
      <c r="E16" s="26"/>
      <c r="F16" s="23">
        <f>G16+O16</f>
        <v>9726188</v>
      </c>
      <c r="G16" s="23">
        <f>SUM(H16:J16)</f>
        <v>9325286</v>
      </c>
      <c r="H16" s="25">
        <f>H12</f>
        <v>7055655</v>
      </c>
      <c r="I16" s="25">
        <f>I12</f>
        <v>2269631</v>
      </c>
      <c r="J16" s="25"/>
      <c r="K16" s="24"/>
      <c r="L16" s="25" t="s">
        <v>17</v>
      </c>
      <c r="M16" s="25" t="s">
        <v>17</v>
      </c>
      <c r="N16" s="25"/>
      <c r="O16" s="23">
        <f>SUM(P16:S16)</f>
        <v>400902</v>
      </c>
      <c r="P16" s="25">
        <v>0</v>
      </c>
      <c r="Q16" s="25">
        <f>Q12</f>
        <v>400902</v>
      </c>
      <c r="R16" s="25"/>
      <c r="S16" s="25"/>
      <c r="T16" s="35"/>
      <c r="U16" s="36"/>
      <c r="V16" s="11"/>
    </row>
    <row r="17" spans="2:22" ht="15">
      <c r="B17" s="17"/>
      <c r="C17" s="26"/>
      <c r="D17" s="22"/>
      <c r="E17" s="26"/>
      <c r="F17" s="23"/>
      <c r="G17" s="23"/>
      <c r="H17" s="25"/>
      <c r="I17" s="25"/>
      <c r="J17" s="25"/>
      <c r="K17" s="24"/>
      <c r="L17" s="25"/>
      <c r="M17" s="25"/>
      <c r="N17" s="25"/>
      <c r="O17" s="23"/>
      <c r="P17" s="25"/>
      <c r="Q17" s="25"/>
      <c r="R17" s="25"/>
      <c r="S17" s="25"/>
      <c r="T17" s="35"/>
      <c r="U17" s="36"/>
      <c r="V17" s="11"/>
    </row>
    <row r="18" spans="2:22" ht="45">
      <c r="B18" s="17" t="s">
        <v>20</v>
      </c>
      <c r="C18" s="21">
        <v>130</v>
      </c>
      <c r="D18" s="22"/>
      <c r="E18" s="26"/>
      <c r="F18" s="23"/>
      <c r="G18" s="23"/>
      <c r="H18" s="25" t="s">
        <v>17</v>
      </c>
      <c r="I18" s="25"/>
      <c r="J18" s="25"/>
      <c r="K18" s="24"/>
      <c r="L18" s="25" t="s">
        <v>17</v>
      </c>
      <c r="M18" s="25" t="s">
        <v>17</v>
      </c>
      <c r="N18" s="25" t="s">
        <v>17</v>
      </c>
      <c r="O18" s="23"/>
      <c r="P18" s="25"/>
      <c r="Q18" s="25"/>
      <c r="R18" s="25"/>
      <c r="S18" s="25" t="s">
        <v>17</v>
      </c>
      <c r="T18" s="35"/>
      <c r="U18" s="36"/>
      <c r="V18" s="11"/>
    </row>
    <row r="19" spans="2:22" ht="120" customHeight="1">
      <c r="B19" s="17" t="s">
        <v>21</v>
      </c>
      <c r="C19" s="21">
        <v>140</v>
      </c>
      <c r="D19" s="22"/>
      <c r="E19" s="26"/>
      <c r="F19" s="23"/>
      <c r="G19" s="23"/>
      <c r="H19" s="25" t="s">
        <v>17</v>
      </c>
      <c r="I19" s="25"/>
      <c r="J19" s="25"/>
      <c r="K19" s="24"/>
      <c r="L19" s="25" t="s">
        <v>17</v>
      </c>
      <c r="M19" s="25" t="s">
        <v>17</v>
      </c>
      <c r="N19" s="25" t="s">
        <v>17</v>
      </c>
      <c r="O19" s="23"/>
      <c r="P19" s="25"/>
      <c r="Q19" s="25"/>
      <c r="R19" s="25"/>
      <c r="S19" s="25" t="s">
        <v>17</v>
      </c>
      <c r="T19" s="35"/>
      <c r="U19" s="36"/>
      <c r="V19" s="11"/>
    </row>
    <row r="20" spans="2:22" ht="45">
      <c r="B20" s="17" t="s">
        <v>22</v>
      </c>
      <c r="C20" s="21">
        <v>150</v>
      </c>
      <c r="D20" s="22">
        <v>612</v>
      </c>
      <c r="E20" s="26"/>
      <c r="F20" s="23">
        <f>G20</f>
        <v>73750</v>
      </c>
      <c r="G20" s="23">
        <f>L20</f>
        <v>73750</v>
      </c>
      <c r="H20" s="25" t="s">
        <v>17</v>
      </c>
      <c r="I20" s="25"/>
      <c r="J20" s="25"/>
      <c r="K20" s="24"/>
      <c r="L20" s="23">
        <f>L12</f>
        <v>73750</v>
      </c>
      <c r="M20" s="25"/>
      <c r="N20" s="25" t="s">
        <v>17</v>
      </c>
      <c r="O20" s="23" t="s">
        <v>17</v>
      </c>
      <c r="P20" s="25"/>
      <c r="Q20" s="25"/>
      <c r="R20" s="25"/>
      <c r="S20" s="25" t="s">
        <v>17</v>
      </c>
      <c r="T20" s="35"/>
      <c r="U20" s="36"/>
      <c r="V20" s="11"/>
    </row>
    <row r="21" spans="2:22" ht="21" customHeight="1">
      <c r="B21" s="17" t="s">
        <v>23</v>
      </c>
      <c r="C21" s="21">
        <v>160</v>
      </c>
      <c r="D21" s="22"/>
      <c r="E21" s="26"/>
      <c r="F21" s="23"/>
      <c r="G21" s="23"/>
      <c r="H21" s="25" t="s">
        <v>17</v>
      </c>
      <c r="I21" s="25"/>
      <c r="J21" s="25"/>
      <c r="K21" s="24"/>
      <c r="L21" s="25" t="s">
        <v>17</v>
      </c>
      <c r="M21" s="25" t="s">
        <v>17</v>
      </c>
      <c r="N21" s="25" t="s">
        <v>17</v>
      </c>
      <c r="O21" s="23"/>
      <c r="P21" s="25"/>
      <c r="Q21" s="25"/>
      <c r="R21" s="25"/>
      <c r="S21" s="25"/>
      <c r="T21" s="35"/>
      <c r="U21" s="36"/>
      <c r="V21" s="11"/>
    </row>
    <row r="22" spans="2:22" ht="30">
      <c r="B22" s="17" t="s">
        <v>24</v>
      </c>
      <c r="C22" s="21">
        <v>180</v>
      </c>
      <c r="D22" s="22" t="s">
        <v>17</v>
      </c>
      <c r="E22" s="21" t="s">
        <v>17</v>
      </c>
      <c r="F22" s="23"/>
      <c r="G22" s="23"/>
      <c r="H22" s="25" t="s">
        <v>17</v>
      </c>
      <c r="I22" s="25"/>
      <c r="J22" s="25"/>
      <c r="K22" s="24"/>
      <c r="L22" s="25" t="s">
        <v>17</v>
      </c>
      <c r="M22" s="25" t="s">
        <v>17</v>
      </c>
      <c r="N22" s="25" t="s">
        <v>17</v>
      </c>
      <c r="O22" s="23"/>
      <c r="P22" s="25"/>
      <c r="Q22" s="25"/>
      <c r="R22" s="25"/>
      <c r="S22" s="25" t="s">
        <v>17</v>
      </c>
      <c r="T22" s="35"/>
      <c r="U22" s="36"/>
      <c r="V22" s="11"/>
    </row>
    <row r="23" spans="2:22" ht="15">
      <c r="B23" s="17"/>
      <c r="C23" s="26"/>
      <c r="D23" s="22"/>
      <c r="E23" s="26"/>
      <c r="F23" s="23"/>
      <c r="G23" s="23"/>
      <c r="H23" s="25"/>
      <c r="I23" s="25"/>
      <c r="J23" s="25"/>
      <c r="K23" s="24"/>
      <c r="L23" s="25"/>
      <c r="M23" s="25"/>
      <c r="N23" s="25"/>
      <c r="O23" s="23"/>
      <c r="P23" s="25"/>
      <c r="Q23" s="25"/>
      <c r="R23" s="25"/>
      <c r="S23" s="25"/>
      <c r="T23" s="35"/>
      <c r="U23" s="36"/>
      <c r="V23" s="11"/>
    </row>
    <row r="24" spans="2:22" ht="30">
      <c r="B24" s="95" t="s">
        <v>25</v>
      </c>
      <c r="C24" s="21">
        <v>200</v>
      </c>
      <c r="D24" s="22" t="s">
        <v>17</v>
      </c>
      <c r="E24" s="21" t="s">
        <v>17</v>
      </c>
      <c r="F24" s="23">
        <f>G24+O24+L24</f>
        <v>9799937.9953</v>
      </c>
      <c r="G24" s="23">
        <f>H24+I24+J24</f>
        <v>9325285.9953</v>
      </c>
      <c r="H24" s="23">
        <f>H25+H32+H35+H36+H48</f>
        <v>7055654.9953000005</v>
      </c>
      <c r="I24" s="23">
        <f aca="true" t="shared" si="0" ref="I24:N24">I25+I32+I35+I36+I48</f>
        <v>2269631</v>
      </c>
      <c r="J24" s="23">
        <f t="shared" si="0"/>
        <v>0</v>
      </c>
      <c r="K24" s="23">
        <f t="shared" si="0"/>
        <v>0</v>
      </c>
      <c r="L24" s="23">
        <f t="shared" si="0"/>
        <v>73750</v>
      </c>
      <c r="M24" s="23">
        <f t="shared" si="0"/>
        <v>0</v>
      </c>
      <c r="N24" s="23">
        <f t="shared" si="0"/>
        <v>0</v>
      </c>
      <c r="O24" s="23">
        <f>P24+Q24+R24+S24</f>
        <v>400902</v>
      </c>
      <c r="P24" s="23">
        <f>P25+P32+P35+P36+P48</f>
        <v>0</v>
      </c>
      <c r="Q24" s="23">
        <f>Q25+Q32+Q35+Q36+Q48</f>
        <v>400902</v>
      </c>
      <c r="R24" s="23">
        <f>R25+R32+R35+R36+R48</f>
        <v>0</v>
      </c>
      <c r="S24" s="23">
        <f>S25+S32+S35+S36+S48</f>
        <v>0</v>
      </c>
      <c r="T24" s="35"/>
      <c r="U24" s="36"/>
      <c r="V24" s="11"/>
    </row>
    <row r="25" spans="2:22" ht="30">
      <c r="B25" s="17" t="s">
        <v>26</v>
      </c>
      <c r="C25" s="21">
        <v>210</v>
      </c>
      <c r="D25" s="22">
        <v>611</v>
      </c>
      <c r="E25" s="26"/>
      <c r="F25" s="23">
        <f>G25+O25+L25</f>
        <v>8458579.9953</v>
      </c>
      <c r="G25" s="23">
        <f>H25+I25+J25</f>
        <v>8458579.9953</v>
      </c>
      <c r="H25" s="23">
        <f>H26+H28+H29</f>
        <v>6919999.9953000005</v>
      </c>
      <c r="I25" s="23">
        <f>I26+I28+I29</f>
        <v>1538580</v>
      </c>
      <c r="J25" s="23">
        <f aca="true" t="shared" si="1" ref="J25:S25">J26+J28+J29</f>
        <v>0</v>
      </c>
      <c r="K25" s="23">
        <f t="shared" si="1"/>
        <v>0</v>
      </c>
      <c r="L25" s="23">
        <f t="shared" si="1"/>
        <v>0</v>
      </c>
      <c r="M25" s="23">
        <f t="shared" si="1"/>
        <v>0</v>
      </c>
      <c r="N25" s="23">
        <f t="shared" si="1"/>
        <v>0</v>
      </c>
      <c r="O25" s="23">
        <f>O26+O28+O29</f>
        <v>0</v>
      </c>
      <c r="P25" s="23">
        <f t="shared" si="1"/>
        <v>0</v>
      </c>
      <c r="Q25" s="23">
        <f t="shared" si="1"/>
        <v>0</v>
      </c>
      <c r="R25" s="23">
        <f t="shared" si="1"/>
        <v>0</v>
      </c>
      <c r="S25" s="23">
        <f t="shared" si="1"/>
        <v>0</v>
      </c>
      <c r="T25" s="35"/>
      <c r="U25" s="36"/>
      <c r="V25" s="11"/>
    </row>
    <row r="26" spans="2:22" ht="15">
      <c r="B26" s="10" t="s">
        <v>27</v>
      </c>
      <c r="C26" s="148"/>
      <c r="D26" s="149"/>
      <c r="E26" s="155">
        <v>211</v>
      </c>
      <c r="F26" s="150">
        <f>G26+O26+L26</f>
        <v>6555385.15</v>
      </c>
      <c r="G26" s="140">
        <f>H26+I26+J26</f>
        <v>6555385.15</v>
      </c>
      <c r="H26" s="142">
        <v>5314900.15</v>
      </c>
      <c r="I26" s="138">
        <v>1240485</v>
      </c>
      <c r="J26" s="138"/>
      <c r="K26" s="143"/>
      <c r="L26" s="142"/>
      <c r="M26" s="142"/>
      <c r="N26" s="142"/>
      <c r="O26" s="150">
        <f>P26+Q27+R27</f>
        <v>0</v>
      </c>
      <c r="P26" s="138">
        <v>0</v>
      </c>
      <c r="Q26" s="138"/>
      <c r="R26" s="138"/>
      <c r="S26" s="142"/>
      <c r="T26" s="35"/>
      <c r="U26" s="36"/>
      <c r="V26" s="11"/>
    </row>
    <row r="27" spans="2:22" ht="15">
      <c r="B27" s="17" t="s">
        <v>45</v>
      </c>
      <c r="C27" s="148"/>
      <c r="D27" s="149"/>
      <c r="E27" s="155"/>
      <c r="F27" s="150"/>
      <c r="G27" s="141"/>
      <c r="H27" s="142"/>
      <c r="I27" s="139"/>
      <c r="J27" s="139"/>
      <c r="K27" s="143"/>
      <c r="L27" s="142"/>
      <c r="M27" s="142"/>
      <c r="N27" s="142"/>
      <c r="O27" s="150"/>
      <c r="P27" s="139"/>
      <c r="Q27" s="139"/>
      <c r="R27" s="139"/>
      <c r="S27" s="142"/>
      <c r="T27" s="35"/>
      <c r="U27" s="36"/>
      <c r="V27" s="11"/>
    </row>
    <row r="28" spans="2:22" ht="15">
      <c r="B28" s="17" t="s">
        <v>46</v>
      </c>
      <c r="C28" s="21"/>
      <c r="D28" s="22"/>
      <c r="E28" s="26">
        <v>212</v>
      </c>
      <c r="F28" s="23">
        <f>G28+O28</f>
        <v>2340</v>
      </c>
      <c r="G28" s="23">
        <f>H28+I28+J28</f>
        <v>2340</v>
      </c>
      <c r="H28" s="25"/>
      <c r="I28" s="25">
        <v>2340</v>
      </c>
      <c r="J28" s="25"/>
      <c r="K28" s="24"/>
      <c r="L28" s="25"/>
      <c r="M28" s="25"/>
      <c r="N28" s="25"/>
      <c r="O28" s="23">
        <f>P28+Q28+R28</f>
        <v>0</v>
      </c>
      <c r="P28" s="25">
        <v>0</v>
      </c>
      <c r="Q28" s="25"/>
      <c r="R28" s="25"/>
      <c r="S28" s="25"/>
      <c r="T28" s="35"/>
      <c r="U28" s="36"/>
      <c r="V28" s="11"/>
    </row>
    <row r="29" spans="2:22" ht="30" customHeight="1">
      <c r="B29" s="17" t="s">
        <v>44</v>
      </c>
      <c r="C29" s="21"/>
      <c r="D29" s="22"/>
      <c r="E29" s="26">
        <v>213</v>
      </c>
      <c r="F29" s="23">
        <f>G29+O29+L29</f>
        <v>1900854.8453000002</v>
      </c>
      <c r="G29" s="23">
        <f>H29+I29</f>
        <v>1900854.8453000002</v>
      </c>
      <c r="H29" s="25">
        <f>H26*0.302</f>
        <v>1605099.8453000002</v>
      </c>
      <c r="I29" s="25">
        <v>295755</v>
      </c>
      <c r="J29" s="25"/>
      <c r="K29" s="24"/>
      <c r="L29" s="25"/>
      <c r="M29" s="25"/>
      <c r="N29" s="25"/>
      <c r="O29" s="23">
        <f>P29+Q29+R29+S29</f>
        <v>0</v>
      </c>
      <c r="P29" s="25">
        <v>0</v>
      </c>
      <c r="Q29" s="25"/>
      <c r="R29" s="25"/>
      <c r="S29" s="25"/>
      <c r="T29" s="35"/>
      <c r="U29" s="36"/>
      <c r="V29" s="11"/>
    </row>
    <row r="30" spans="2:22" ht="30">
      <c r="B30" s="17" t="s">
        <v>28</v>
      </c>
      <c r="C30" s="21">
        <v>220</v>
      </c>
      <c r="D30" s="22"/>
      <c r="E30" s="26"/>
      <c r="F30" s="23"/>
      <c r="G30" s="23"/>
      <c r="H30" s="25"/>
      <c r="I30" s="25"/>
      <c r="J30" s="25"/>
      <c r="K30" s="24"/>
      <c r="L30" s="25"/>
      <c r="M30" s="25"/>
      <c r="N30" s="25"/>
      <c r="O30" s="23"/>
      <c r="P30" s="25"/>
      <c r="Q30" s="25"/>
      <c r="R30" s="25"/>
      <c r="S30" s="25"/>
      <c r="T30" s="35"/>
      <c r="U30" s="36"/>
      <c r="V30" s="11"/>
    </row>
    <row r="31" spans="2:22" ht="15">
      <c r="B31" s="10" t="s">
        <v>27</v>
      </c>
      <c r="C31" s="26"/>
      <c r="D31" s="22"/>
      <c r="E31" s="26"/>
      <c r="F31" s="23"/>
      <c r="G31" s="23"/>
      <c r="H31" s="25"/>
      <c r="I31" s="25"/>
      <c r="J31" s="25"/>
      <c r="K31" s="24"/>
      <c r="L31" s="25"/>
      <c r="M31" s="25"/>
      <c r="N31" s="25"/>
      <c r="O31" s="23"/>
      <c r="P31" s="25"/>
      <c r="Q31" s="25"/>
      <c r="R31" s="25"/>
      <c r="S31" s="25"/>
      <c r="T31" s="35"/>
      <c r="U31" s="36"/>
      <c r="V31" s="11"/>
    </row>
    <row r="32" spans="2:22" ht="30">
      <c r="B32" s="17" t="s">
        <v>29</v>
      </c>
      <c r="C32" s="21">
        <v>230</v>
      </c>
      <c r="D32" s="22">
        <v>611</v>
      </c>
      <c r="E32" s="26">
        <v>290</v>
      </c>
      <c r="F32" s="23">
        <f>G32+O32+L32</f>
        <v>3700</v>
      </c>
      <c r="G32" s="23">
        <f>H32+I32+J32+K32+L32+M32+N32</f>
        <v>3700</v>
      </c>
      <c r="H32" s="25">
        <v>800</v>
      </c>
      <c r="I32" s="25">
        <v>2900</v>
      </c>
      <c r="J32" s="25"/>
      <c r="K32" s="24"/>
      <c r="L32" s="25"/>
      <c r="M32" s="25"/>
      <c r="N32" s="25"/>
      <c r="O32" s="23">
        <f>P32+Q32+R32+S32</f>
        <v>0</v>
      </c>
      <c r="P32" s="25">
        <v>0</v>
      </c>
      <c r="Q32" s="25"/>
      <c r="R32" s="25"/>
      <c r="S32" s="25"/>
      <c r="T32" s="35"/>
      <c r="U32" s="36"/>
      <c r="V32" s="11"/>
    </row>
    <row r="33" spans="2:22" ht="15">
      <c r="B33" s="10" t="s">
        <v>27</v>
      </c>
      <c r="C33" s="26"/>
      <c r="D33" s="22"/>
      <c r="E33" s="26"/>
      <c r="F33" s="23"/>
      <c r="G33" s="23"/>
      <c r="H33" s="25"/>
      <c r="I33" s="25"/>
      <c r="J33" s="25"/>
      <c r="K33" s="24"/>
      <c r="L33" s="25"/>
      <c r="M33" s="25"/>
      <c r="N33" s="25"/>
      <c r="O33" s="23"/>
      <c r="P33" s="25"/>
      <c r="Q33" s="25"/>
      <c r="R33" s="25"/>
      <c r="S33" s="25"/>
      <c r="T33" s="35"/>
      <c r="U33" s="36"/>
      <c r="V33" s="11"/>
    </row>
    <row r="34" spans="2:22" ht="45">
      <c r="B34" s="17" t="s">
        <v>55</v>
      </c>
      <c r="C34" s="21">
        <v>240</v>
      </c>
      <c r="D34" s="22"/>
      <c r="E34" s="26"/>
      <c r="F34" s="23"/>
      <c r="G34" s="23"/>
      <c r="H34" s="25"/>
      <c r="I34" s="25"/>
      <c r="J34" s="25"/>
      <c r="K34" s="24"/>
      <c r="L34" s="25"/>
      <c r="M34" s="25"/>
      <c r="N34" s="25"/>
      <c r="O34" s="23"/>
      <c r="P34" s="25"/>
      <c r="Q34" s="25"/>
      <c r="R34" s="25"/>
      <c r="S34" s="25"/>
      <c r="T34" s="35"/>
      <c r="U34" s="36"/>
      <c r="V34" s="11"/>
    </row>
    <row r="35" spans="2:22" ht="45">
      <c r="B35" s="17" t="s">
        <v>30</v>
      </c>
      <c r="C35" s="21">
        <v>250</v>
      </c>
      <c r="D35" s="22"/>
      <c r="E35" s="26">
        <v>290</v>
      </c>
      <c r="F35" s="23">
        <f>G35+O35+L35</f>
        <v>0</v>
      </c>
      <c r="G35" s="23">
        <f>H35+I35+J35+K35+L35+M35+N35</f>
        <v>0</v>
      </c>
      <c r="H35" s="25">
        <v>0</v>
      </c>
      <c r="I35" s="25">
        <v>0</v>
      </c>
      <c r="J35" s="25"/>
      <c r="K35" s="24"/>
      <c r="L35" s="25"/>
      <c r="M35" s="25"/>
      <c r="N35" s="25"/>
      <c r="O35" s="23">
        <f aca="true" t="shared" si="2" ref="O35:O44">P35+Q35+R35+S35</f>
        <v>0</v>
      </c>
      <c r="P35" s="25"/>
      <c r="Q35" s="25"/>
      <c r="R35" s="25"/>
      <c r="S35" s="25"/>
      <c r="T35" s="35"/>
      <c r="U35" s="36"/>
      <c r="V35" s="11"/>
    </row>
    <row r="36" spans="2:22" ht="45">
      <c r="B36" s="17" t="s">
        <v>31</v>
      </c>
      <c r="C36" s="21">
        <v>260</v>
      </c>
      <c r="D36" s="22">
        <v>611</v>
      </c>
      <c r="E36" s="21"/>
      <c r="F36" s="23">
        <f>G36+O36+L36</f>
        <v>1337658</v>
      </c>
      <c r="G36" s="23">
        <f>H36+I36+J36</f>
        <v>863006</v>
      </c>
      <c r="H36" s="23">
        <f aca="true" t="shared" si="3" ref="H36:N36">H37+H38+H39+H40+H41+H42+H43+H44</f>
        <v>134855</v>
      </c>
      <c r="I36" s="23">
        <f t="shared" si="3"/>
        <v>728151</v>
      </c>
      <c r="J36" s="23">
        <f t="shared" si="3"/>
        <v>0</v>
      </c>
      <c r="K36" s="23">
        <f t="shared" si="3"/>
        <v>0</v>
      </c>
      <c r="L36" s="23">
        <f t="shared" si="3"/>
        <v>73750</v>
      </c>
      <c r="M36" s="23">
        <f t="shared" si="3"/>
        <v>0</v>
      </c>
      <c r="N36" s="23">
        <f t="shared" si="3"/>
        <v>0</v>
      </c>
      <c r="O36" s="23">
        <f>P36+Q36+R36+S36</f>
        <v>400902</v>
      </c>
      <c r="P36" s="23">
        <f>P37+P38+P39+P40+P41+P42+P43+P44</f>
        <v>0</v>
      </c>
      <c r="Q36" s="23">
        <f>Q37+Q38+Q39+Q40+Q41+Q42+Q43+Q44</f>
        <v>400902</v>
      </c>
      <c r="R36" s="23">
        <f>R37+R38+R39+R40+R41+R42+R43+R44</f>
        <v>0</v>
      </c>
      <c r="S36" s="23">
        <f>S37+S38+S39+S40+S41+S42+S43+S44</f>
        <v>0</v>
      </c>
      <c r="T36" s="35"/>
      <c r="U36" s="36"/>
      <c r="V36" s="11"/>
    </row>
    <row r="37" spans="2:22" ht="15">
      <c r="B37" s="17" t="s">
        <v>47</v>
      </c>
      <c r="C37" s="21"/>
      <c r="D37" s="22"/>
      <c r="E37" s="26">
        <v>221</v>
      </c>
      <c r="F37" s="23">
        <f aca="true" t="shared" si="4" ref="F37:F44">G37+O37+L37</f>
        <v>68600</v>
      </c>
      <c r="G37" s="23">
        <f aca="true" t="shared" si="5" ref="G37:G44">H37+I37+J37+K37+L37+M37+N37</f>
        <v>68600</v>
      </c>
      <c r="H37" s="25">
        <v>64000</v>
      </c>
      <c r="I37" s="25">
        <v>4600</v>
      </c>
      <c r="J37" s="25"/>
      <c r="K37" s="24"/>
      <c r="L37" s="25"/>
      <c r="M37" s="25"/>
      <c r="N37" s="25"/>
      <c r="O37" s="23">
        <f t="shared" si="2"/>
        <v>0</v>
      </c>
      <c r="P37" s="25">
        <v>0</v>
      </c>
      <c r="Q37" s="25"/>
      <c r="R37" s="25"/>
      <c r="S37" s="25"/>
      <c r="T37" s="35"/>
      <c r="U37" s="36"/>
      <c r="V37" s="11"/>
    </row>
    <row r="38" spans="2:22" ht="15">
      <c r="B38" s="17" t="s">
        <v>48</v>
      </c>
      <c r="C38" s="21"/>
      <c r="D38" s="22"/>
      <c r="E38" s="26">
        <v>222</v>
      </c>
      <c r="F38" s="23">
        <f t="shared" si="4"/>
        <v>23275</v>
      </c>
      <c r="G38" s="23">
        <f t="shared" si="5"/>
        <v>23275</v>
      </c>
      <c r="H38" s="25"/>
      <c r="I38" s="25">
        <v>23275</v>
      </c>
      <c r="J38" s="25"/>
      <c r="K38" s="24"/>
      <c r="L38" s="25"/>
      <c r="M38" s="25"/>
      <c r="N38" s="25"/>
      <c r="O38" s="23">
        <f t="shared" si="2"/>
        <v>0</v>
      </c>
      <c r="P38" s="25"/>
      <c r="Q38" s="25"/>
      <c r="R38" s="25"/>
      <c r="S38" s="25"/>
      <c r="T38" s="35"/>
      <c r="U38" s="36"/>
      <c r="V38" s="11"/>
    </row>
    <row r="39" spans="2:22" ht="15">
      <c r="B39" s="17" t="s">
        <v>50</v>
      </c>
      <c r="C39" s="21"/>
      <c r="D39" s="22"/>
      <c r="E39" s="26">
        <v>223</v>
      </c>
      <c r="F39" s="23">
        <f t="shared" si="4"/>
        <v>589776</v>
      </c>
      <c r="G39" s="23">
        <f t="shared" si="5"/>
        <v>589776</v>
      </c>
      <c r="H39" s="25"/>
      <c r="I39" s="25">
        <v>589776</v>
      </c>
      <c r="J39" s="25"/>
      <c r="K39" s="24"/>
      <c r="L39" s="25"/>
      <c r="M39" s="25"/>
      <c r="N39" s="25"/>
      <c r="O39" s="23">
        <f t="shared" si="2"/>
        <v>0</v>
      </c>
      <c r="P39" s="25"/>
      <c r="Q39" s="25"/>
      <c r="R39" s="25"/>
      <c r="S39" s="25"/>
      <c r="T39" s="35"/>
      <c r="U39" s="36"/>
      <c r="V39" s="11"/>
    </row>
    <row r="40" spans="2:22" ht="15">
      <c r="B40" s="17" t="s">
        <v>49</v>
      </c>
      <c r="C40" s="21"/>
      <c r="D40" s="22"/>
      <c r="E40" s="26">
        <v>224</v>
      </c>
      <c r="F40" s="23">
        <f t="shared" si="4"/>
        <v>0</v>
      </c>
      <c r="G40" s="23">
        <f t="shared" si="5"/>
        <v>0</v>
      </c>
      <c r="H40" s="25"/>
      <c r="I40" s="25"/>
      <c r="J40" s="25"/>
      <c r="K40" s="24"/>
      <c r="L40" s="25"/>
      <c r="M40" s="25"/>
      <c r="N40" s="25"/>
      <c r="O40" s="23">
        <f t="shared" si="2"/>
        <v>0</v>
      </c>
      <c r="P40" s="25"/>
      <c r="Q40" s="25"/>
      <c r="R40" s="25"/>
      <c r="S40" s="25"/>
      <c r="T40" s="35"/>
      <c r="U40" s="36"/>
      <c r="V40" s="11"/>
    </row>
    <row r="41" spans="2:22" ht="30">
      <c r="B41" s="17" t="s">
        <v>51</v>
      </c>
      <c r="C41" s="26"/>
      <c r="D41" s="22"/>
      <c r="E41" s="26">
        <v>225</v>
      </c>
      <c r="F41" s="23">
        <f t="shared" si="4"/>
        <v>14000</v>
      </c>
      <c r="G41" s="23">
        <f>H41+I41+J41</f>
        <v>5000</v>
      </c>
      <c r="H41" s="25"/>
      <c r="I41" s="25">
        <v>5000</v>
      </c>
      <c r="J41" s="25"/>
      <c r="K41" s="24"/>
      <c r="L41" s="25"/>
      <c r="M41" s="25"/>
      <c r="N41" s="25"/>
      <c r="O41" s="23">
        <f t="shared" si="2"/>
        <v>9000</v>
      </c>
      <c r="P41" s="25"/>
      <c r="Q41" s="25">
        <v>9000</v>
      </c>
      <c r="R41" s="25"/>
      <c r="S41" s="25"/>
      <c r="T41" s="35"/>
      <c r="U41" s="36"/>
      <c r="V41" s="11"/>
    </row>
    <row r="42" spans="2:22" ht="15">
      <c r="B42" s="17" t="s">
        <v>52</v>
      </c>
      <c r="C42" s="17"/>
      <c r="D42" s="12"/>
      <c r="E42" s="17">
        <v>226</v>
      </c>
      <c r="F42" s="23">
        <f t="shared" si="4"/>
        <v>135750</v>
      </c>
      <c r="G42" s="23">
        <f>H42+I42+J42</f>
        <v>94500</v>
      </c>
      <c r="H42" s="25"/>
      <c r="I42" s="25">
        <v>94500</v>
      </c>
      <c r="J42" s="25"/>
      <c r="K42" s="24"/>
      <c r="L42" s="25">
        <v>41250</v>
      </c>
      <c r="M42" s="25"/>
      <c r="N42" s="25"/>
      <c r="O42" s="23">
        <f t="shared" si="2"/>
        <v>0</v>
      </c>
      <c r="P42" s="25">
        <v>0</v>
      </c>
      <c r="Q42" s="25"/>
      <c r="R42" s="24"/>
      <c r="S42" s="24"/>
      <c r="T42" s="35"/>
      <c r="U42" s="36"/>
      <c r="V42" s="11"/>
    </row>
    <row r="43" spans="2:22" ht="30">
      <c r="B43" s="17" t="s">
        <v>56</v>
      </c>
      <c r="C43" s="21"/>
      <c r="D43" s="22"/>
      <c r="E43" s="26">
        <v>310</v>
      </c>
      <c r="F43" s="23">
        <f t="shared" si="4"/>
        <v>68655</v>
      </c>
      <c r="G43" s="23">
        <f t="shared" si="5"/>
        <v>68655</v>
      </c>
      <c r="H43" s="25">
        <v>68655</v>
      </c>
      <c r="I43" s="25">
        <v>0</v>
      </c>
      <c r="J43" s="25"/>
      <c r="K43" s="24"/>
      <c r="L43" s="25"/>
      <c r="M43" s="25"/>
      <c r="N43" s="25"/>
      <c r="O43" s="23">
        <f t="shared" si="2"/>
        <v>0</v>
      </c>
      <c r="P43" s="25"/>
      <c r="Q43" s="25"/>
      <c r="R43" s="25"/>
      <c r="S43" s="25"/>
      <c r="T43" s="35"/>
      <c r="U43" s="36"/>
      <c r="V43" s="11"/>
    </row>
    <row r="44" spans="2:22" ht="30">
      <c r="B44" s="17" t="s">
        <v>57</v>
      </c>
      <c r="C44" s="21"/>
      <c r="D44" s="22"/>
      <c r="E44" s="26">
        <v>340</v>
      </c>
      <c r="F44" s="23">
        <f t="shared" si="4"/>
        <v>470102</v>
      </c>
      <c r="G44" s="23">
        <f t="shared" si="5"/>
        <v>45700</v>
      </c>
      <c r="H44" s="25">
        <v>2200</v>
      </c>
      <c r="I44" s="25">
        <v>11000</v>
      </c>
      <c r="J44" s="25"/>
      <c r="K44" s="24"/>
      <c r="L44" s="25">
        <v>32500</v>
      </c>
      <c r="M44" s="25"/>
      <c r="N44" s="25"/>
      <c r="O44" s="23">
        <f t="shared" si="2"/>
        <v>391902</v>
      </c>
      <c r="P44" s="25">
        <v>0</v>
      </c>
      <c r="Q44" s="25">
        <v>391902</v>
      </c>
      <c r="R44" s="25"/>
      <c r="S44" s="25"/>
      <c r="T44" s="35"/>
      <c r="U44" s="36"/>
      <c r="V44" s="11"/>
    </row>
    <row r="45" spans="2:22" ht="30">
      <c r="B45" s="17" t="s">
        <v>32</v>
      </c>
      <c r="C45" s="21">
        <v>300</v>
      </c>
      <c r="D45" s="22" t="s">
        <v>17</v>
      </c>
      <c r="E45" s="21" t="s">
        <v>17</v>
      </c>
      <c r="F45" s="23"/>
      <c r="G45" s="23"/>
      <c r="H45" s="25"/>
      <c r="I45" s="25"/>
      <c r="J45" s="25"/>
      <c r="K45" s="24"/>
      <c r="L45" s="25"/>
      <c r="M45" s="25"/>
      <c r="N45" s="25"/>
      <c r="O45" s="23"/>
      <c r="P45" s="25"/>
      <c r="Q45" s="25"/>
      <c r="R45" s="25"/>
      <c r="S45" s="25"/>
      <c r="T45" s="35"/>
      <c r="U45" s="36"/>
      <c r="V45" s="11"/>
    </row>
    <row r="46" spans="2:22" ht="15">
      <c r="B46" s="10" t="s">
        <v>27</v>
      </c>
      <c r="C46" s="148">
        <v>310</v>
      </c>
      <c r="D46" s="149"/>
      <c r="E46" s="155"/>
      <c r="F46" s="150"/>
      <c r="G46" s="140"/>
      <c r="H46" s="142"/>
      <c r="I46" s="138"/>
      <c r="J46" s="138"/>
      <c r="K46" s="143"/>
      <c r="L46" s="142"/>
      <c r="M46" s="142"/>
      <c r="N46" s="142"/>
      <c r="O46" s="150"/>
      <c r="P46" s="138"/>
      <c r="Q46" s="138"/>
      <c r="R46" s="138"/>
      <c r="S46" s="142"/>
      <c r="T46" s="35"/>
      <c r="U46" s="36"/>
      <c r="V46" s="11"/>
    </row>
    <row r="47" spans="2:22" ht="30">
      <c r="B47" s="17" t="s">
        <v>33</v>
      </c>
      <c r="C47" s="148"/>
      <c r="D47" s="149"/>
      <c r="E47" s="155"/>
      <c r="F47" s="150"/>
      <c r="G47" s="141"/>
      <c r="H47" s="142"/>
      <c r="I47" s="139"/>
      <c r="J47" s="139"/>
      <c r="K47" s="143"/>
      <c r="L47" s="142"/>
      <c r="M47" s="142"/>
      <c r="N47" s="142"/>
      <c r="O47" s="150"/>
      <c r="P47" s="139"/>
      <c r="Q47" s="139"/>
      <c r="R47" s="139"/>
      <c r="S47" s="142"/>
      <c r="T47" s="35"/>
      <c r="U47" s="36"/>
      <c r="V47" s="11"/>
    </row>
    <row r="48" spans="2:22" ht="15">
      <c r="B48" s="17" t="s">
        <v>34</v>
      </c>
      <c r="C48" s="21">
        <v>320</v>
      </c>
      <c r="D48" s="22">
        <v>611</v>
      </c>
      <c r="E48" s="26"/>
      <c r="F48" s="23">
        <f>G48+O48</f>
        <v>0</v>
      </c>
      <c r="G48" s="23">
        <f>H48+I48+J48+K48+L48+M48+N48</f>
        <v>0</v>
      </c>
      <c r="H48" s="23">
        <v>0</v>
      </c>
      <c r="I48" s="25">
        <v>0</v>
      </c>
      <c r="J48" s="25"/>
      <c r="K48" s="24"/>
      <c r="L48" s="25"/>
      <c r="M48" s="25"/>
      <c r="N48" s="25"/>
      <c r="O48" s="23">
        <f>P48+Q48+R48+S48</f>
        <v>0</v>
      </c>
      <c r="P48" s="23">
        <v>0</v>
      </c>
      <c r="Q48" s="25"/>
      <c r="R48" s="25"/>
      <c r="S48" s="25"/>
      <c r="T48" s="35"/>
      <c r="U48" s="36"/>
      <c r="V48" s="11"/>
    </row>
    <row r="49" spans="2:22" ht="30">
      <c r="B49" s="17" t="s">
        <v>35</v>
      </c>
      <c r="C49" s="21">
        <v>400</v>
      </c>
      <c r="D49" s="22"/>
      <c r="E49" s="26"/>
      <c r="F49" s="23"/>
      <c r="G49" s="23"/>
      <c r="H49" s="25"/>
      <c r="I49" s="25"/>
      <c r="J49" s="25"/>
      <c r="K49" s="24"/>
      <c r="L49" s="25"/>
      <c r="M49" s="25"/>
      <c r="N49" s="25"/>
      <c r="O49" s="23"/>
      <c r="P49" s="25"/>
      <c r="Q49" s="25"/>
      <c r="R49" s="25"/>
      <c r="S49" s="25"/>
      <c r="T49" s="35"/>
      <c r="U49" s="36"/>
      <c r="V49" s="11"/>
    </row>
    <row r="50" spans="2:22" ht="15">
      <c r="B50" s="10" t="s">
        <v>27</v>
      </c>
      <c r="C50" s="148">
        <v>410</v>
      </c>
      <c r="D50" s="149"/>
      <c r="E50" s="155"/>
      <c r="F50" s="150"/>
      <c r="G50" s="140"/>
      <c r="H50" s="142"/>
      <c r="I50" s="138"/>
      <c r="J50" s="138"/>
      <c r="K50" s="143"/>
      <c r="L50" s="142"/>
      <c r="M50" s="142"/>
      <c r="N50" s="142"/>
      <c r="O50" s="150"/>
      <c r="P50" s="138"/>
      <c r="Q50" s="138"/>
      <c r="R50" s="138"/>
      <c r="S50" s="142"/>
      <c r="T50" s="35"/>
      <c r="U50" s="36"/>
      <c r="V50" s="11"/>
    </row>
    <row r="51" spans="2:22" ht="30">
      <c r="B51" s="17" t="s">
        <v>36</v>
      </c>
      <c r="C51" s="148"/>
      <c r="D51" s="149"/>
      <c r="E51" s="155"/>
      <c r="F51" s="150"/>
      <c r="G51" s="141"/>
      <c r="H51" s="142"/>
      <c r="I51" s="139"/>
      <c r="J51" s="139"/>
      <c r="K51" s="143"/>
      <c r="L51" s="142"/>
      <c r="M51" s="142"/>
      <c r="N51" s="142"/>
      <c r="O51" s="150"/>
      <c r="P51" s="139"/>
      <c r="Q51" s="139"/>
      <c r="R51" s="139"/>
      <c r="S51" s="142"/>
      <c r="T51" s="35"/>
      <c r="U51" s="36"/>
      <c r="V51" s="11"/>
    </row>
    <row r="52" spans="2:22" ht="15">
      <c r="B52" s="17" t="s">
        <v>37</v>
      </c>
      <c r="C52" s="21">
        <v>420</v>
      </c>
      <c r="D52" s="22"/>
      <c r="E52" s="26"/>
      <c r="F52" s="23"/>
      <c r="G52" s="23"/>
      <c r="H52" s="25"/>
      <c r="I52" s="25"/>
      <c r="J52" s="25"/>
      <c r="K52" s="24"/>
      <c r="L52" s="25"/>
      <c r="M52" s="25"/>
      <c r="N52" s="25"/>
      <c r="O52" s="23"/>
      <c r="P52" s="25"/>
      <c r="Q52" s="25"/>
      <c r="R52" s="25"/>
      <c r="S52" s="25"/>
      <c r="T52" s="35"/>
      <c r="U52" s="36"/>
      <c r="V52" s="11"/>
    </row>
    <row r="53" spans="2:22" ht="30">
      <c r="B53" s="17" t="s">
        <v>38</v>
      </c>
      <c r="C53" s="21">
        <v>500</v>
      </c>
      <c r="D53" s="22" t="s">
        <v>17</v>
      </c>
      <c r="E53" s="21" t="s">
        <v>17</v>
      </c>
      <c r="F53" s="23"/>
      <c r="G53" s="23"/>
      <c r="H53" s="25"/>
      <c r="I53" s="25"/>
      <c r="J53" s="25"/>
      <c r="K53" s="24"/>
      <c r="L53" s="25"/>
      <c r="M53" s="25"/>
      <c r="N53" s="25"/>
      <c r="O53" s="23"/>
      <c r="P53" s="25"/>
      <c r="Q53" s="25"/>
      <c r="R53" s="25"/>
      <c r="S53" s="25"/>
      <c r="T53" s="35"/>
      <c r="U53" s="36"/>
      <c r="V53" s="11"/>
    </row>
    <row r="54" spans="2:22" ht="30">
      <c r="B54" s="17" t="s">
        <v>39</v>
      </c>
      <c r="C54" s="21">
        <v>600</v>
      </c>
      <c r="D54" s="22" t="s">
        <v>17</v>
      </c>
      <c r="E54" s="21" t="s">
        <v>17</v>
      </c>
      <c r="F54" s="23"/>
      <c r="G54" s="23"/>
      <c r="H54" s="25"/>
      <c r="I54" s="25"/>
      <c r="J54" s="25"/>
      <c r="K54" s="24"/>
      <c r="L54" s="25"/>
      <c r="M54" s="25"/>
      <c r="N54" s="25"/>
      <c r="O54" s="23"/>
      <c r="P54" s="25"/>
      <c r="Q54" s="25"/>
      <c r="R54" s="25"/>
      <c r="S54" s="25"/>
      <c r="T54" s="35"/>
      <c r="U54" s="36"/>
      <c r="V54" s="11"/>
    </row>
    <row r="55" spans="6:22" ht="15">
      <c r="F55" s="27"/>
      <c r="G55" s="27"/>
      <c r="H55" s="11"/>
      <c r="I55" s="11"/>
      <c r="J55" s="11"/>
      <c r="K55" s="11"/>
      <c r="L55" s="11"/>
      <c r="M55" s="11"/>
      <c r="N55" s="11"/>
      <c r="O55" s="27"/>
      <c r="P55" s="11"/>
      <c r="Q55" s="11"/>
      <c r="R55" s="11"/>
      <c r="S55" s="11"/>
      <c r="T55" s="4"/>
      <c r="U55" s="7"/>
      <c r="V55" s="11"/>
    </row>
    <row r="56" spans="6:22" ht="15">
      <c r="F56" s="27"/>
      <c r="G56" s="27"/>
      <c r="H56" s="11"/>
      <c r="I56" s="11"/>
      <c r="J56" s="11"/>
      <c r="K56" s="11"/>
      <c r="L56" s="11"/>
      <c r="M56" s="11"/>
      <c r="N56" s="11"/>
      <c r="O56" s="27"/>
      <c r="P56" s="11"/>
      <c r="Q56" s="11"/>
      <c r="R56" s="11"/>
      <c r="S56" s="11"/>
      <c r="T56" s="4"/>
      <c r="U56" s="7"/>
      <c r="V56" s="11"/>
    </row>
    <row r="57" spans="6:22" ht="15">
      <c r="F57" s="27"/>
      <c r="G57" s="27"/>
      <c r="H57" s="11"/>
      <c r="I57" s="11"/>
      <c r="J57" s="11"/>
      <c r="K57" s="11"/>
      <c r="L57" s="11"/>
      <c r="M57" s="11"/>
      <c r="N57" s="11"/>
      <c r="O57" s="27"/>
      <c r="P57" s="11"/>
      <c r="Q57" s="11"/>
      <c r="R57" s="11"/>
      <c r="S57" s="11"/>
      <c r="T57" s="4"/>
      <c r="U57" s="7"/>
      <c r="V57" s="11"/>
    </row>
    <row r="58" spans="6:22" ht="15">
      <c r="F58" s="27"/>
      <c r="G58" s="27"/>
      <c r="H58" s="11"/>
      <c r="I58" s="11"/>
      <c r="J58" s="11"/>
      <c r="K58" s="11"/>
      <c r="L58" s="11"/>
      <c r="M58" s="11"/>
      <c r="N58" s="11"/>
      <c r="O58" s="27"/>
      <c r="P58" s="11"/>
      <c r="Q58" s="11"/>
      <c r="R58" s="11"/>
      <c r="S58" s="11"/>
      <c r="T58" s="3"/>
      <c r="V58" s="11"/>
    </row>
    <row r="59" spans="6:22" ht="15">
      <c r="F59" s="27"/>
      <c r="G59" s="27"/>
      <c r="H59" s="11"/>
      <c r="I59" s="11"/>
      <c r="J59" s="11"/>
      <c r="K59" s="11"/>
      <c r="L59" s="11"/>
      <c r="M59" s="11"/>
      <c r="N59" s="11"/>
      <c r="O59" s="27"/>
      <c r="P59" s="11"/>
      <c r="Q59" s="11"/>
      <c r="R59" s="11"/>
      <c r="S59" s="11"/>
      <c r="T59" s="3"/>
      <c r="V59" s="11"/>
    </row>
    <row r="60" spans="6:22" ht="15">
      <c r="F60" s="27"/>
      <c r="G60" s="27"/>
      <c r="H60" s="11"/>
      <c r="I60" s="11"/>
      <c r="J60" s="11"/>
      <c r="K60" s="11"/>
      <c r="L60" s="11"/>
      <c r="M60" s="11"/>
      <c r="N60" s="11"/>
      <c r="O60" s="27"/>
      <c r="P60" s="11"/>
      <c r="Q60" s="11"/>
      <c r="R60" s="11"/>
      <c r="S60" s="11"/>
      <c r="T60" s="3"/>
      <c r="V60" s="11"/>
    </row>
    <row r="61" spans="6:22" ht="15">
      <c r="F61" s="27"/>
      <c r="G61" s="27"/>
      <c r="H61" s="11"/>
      <c r="I61" s="11"/>
      <c r="J61" s="11"/>
      <c r="K61" s="11"/>
      <c r="L61" s="11"/>
      <c r="M61" s="11"/>
      <c r="N61" s="11"/>
      <c r="O61" s="27"/>
      <c r="P61" s="11"/>
      <c r="Q61" s="11"/>
      <c r="R61" s="11"/>
      <c r="S61" s="11"/>
      <c r="T61" s="3"/>
      <c r="V61" s="11"/>
    </row>
    <row r="62" spans="6:22" ht="15">
      <c r="F62" s="27"/>
      <c r="G62" s="27"/>
      <c r="H62" s="11"/>
      <c r="I62" s="11"/>
      <c r="J62" s="11"/>
      <c r="K62" s="11"/>
      <c r="L62" s="11"/>
      <c r="M62" s="11"/>
      <c r="N62" s="11"/>
      <c r="O62" s="27"/>
      <c r="P62" s="11"/>
      <c r="Q62" s="11"/>
      <c r="R62" s="11"/>
      <c r="S62" s="11"/>
      <c r="T62" s="3"/>
      <c r="V62" s="11"/>
    </row>
    <row r="63" spans="6:22" ht="15">
      <c r="F63" s="27"/>
      <c r="G63" s="27"/>
      <c r="H63" s="11"/>
      <c r="I63" s="11"/>
      <c r="J63" s="11"/>
      <c r="K63" s="11"/>
      <c r="L63" s="11"/>
      <c r="M63" s="11"/>
      <c r="N63" s="11"/>
      <c r="O63" s="27"/>
      <c r="P63" s="11"/>
      <c r="Q63" s="11"/>
      <c r="R63" s="11"/>
      <c r="S63" s="11"/>
      <c r="T63" s="3"/>
      <c r="V63" s="11"/>
    </row>
    <row r="64" ht="15">
      <c r="T64" s="3"/>
    </row>
    <row r="65" ht="15">
      <c r="T65" s="3"/>
    </row>
    <row r="66" ht="15">
      <c r="T66" s="3"/>
    </row>
  </sheetData>
  <sheetProtection/>
  <mergeCells count="88">
    <mergeCell ref="T7:T10"/>
    <mergeCell ref="U7:U10"/>
    <mergeCell ref="E46:E47"/>
    <mergeCell ref="E50:E51"/>
    <mergeCell ref="E7:E10"/>
    <mergeCell ref="E13:E14"/>
    <mergeCell ref="E26:E27"/>
    <mergeCell ref="O26:O27"/>
    <mergeCell ref="S50:S51"/>
    <mergeCell ref="S13:S14"/>
    <mergeCell ref="D7:D10"/>
    <mergeCell ref="C7:C10"/>
    <mergeCell ref="B7:B10"/>
    <mergeCell ref="O50:O51"/>
    <mergeCell ref="F50:F51"/>
    <mergeCell ref="H50:H51"/>
    <mergeCell ref="K50:K51"/>
    <mergeCell ref="L50:L51"/>
    <mergeCell ref="M50:M51"/>
    <mergeCell ref="N50:N51"/>
    <mergeCell ref="A1:S1"/>
    <mergeCell ref="A2:S2"/>
    <mergeCell ref="A3:S3"/>
    <mergeCell ref="A4:S4"/>
    <mergeCell ref="A5:S5"/>
    <mergeCell ref="O46:O47"/>
    <mergeCell ref="S46:S47"/>
    <mergeCell ref="N46:N47"/>
    <mergeCell ref="G46:G47"/>
    <mergeCell ref="O13:O14"/>
    <mergeCell ref="H26:H27"/>
    <mergeCell ref="N26:N27"/>
    <mergeCell ref="C50:C51"/>
    <mergeCell ref="D50:D51"/>
    <mergeCell ref="G50:G51"/>
    <mergeCell ref="J50:J51"/>
    <mergeCell ref="M46:M47"/>
    <mergeCell ref="S26:S27"/>
    <mergeCell ref="C46:C47"/>
    <mergeCell ref="D46:D47"/>
    <mergeCell ref="F46:F47"/>
    <mergeCell ref="H46:H47"/>
    <mergeCell ref="K46:K47"/>
    <mergeCell ref="L46:L47"/>
    <mergeCell ref="I46:I47"/>
    <mergeCell ref="J46:J47"/>
    <mergeCell ref="P46:P47"/>
    <mergeCell ref="C13:C14"/>
    <mergeCell ref="D13:D14"/>
    <mergeCell ref="F13:F14"/>
    <mergeCell ref="H13:H14"/>
    <mergeCell ref="G13:G14"/>
    <mergeCell ref="K26:K27"/>
    <mergeCell ref="J13:J14"/>
    <mergeCell ref="C26:C27"/>
    <mergeCell ref="D26:D27"/>
    <mergeCell ref="F26:F27"/>
    <mergeCell ref="F7:S7"/>
    <mergeCell ref="L9:L10"/>
    <mergeCell ref="N9:N10"/>
    <mergeCell ref="K9:K10"/>
    <mergeCell ref="F8:F10"/>
    <mergeCell ref="G8:S8"/>
    <mergeCell ref="G9:J9"/>
    <mergeCell ref="O9:S9"/>
    <mergeCell ref="M9:M10"/>
    <mergeCell ref="P13:P14"/>
    <mergeCell ref="I13:I14"/>
    <mergeCell ref="K13:K14"/>
    <mergeCell ref="L13:L14"/>
    <mergeCell ref="M13:M14"/>
    <mergeCell ref="N13:N14"/>
    <mergeCell ref="Q13:Q14"/>
    <mergeCell ref="R13:R14"/>
    <mergeCell ref="G26:G27"/>
    <mergeCell ref="I26:I27"/>
    <mergeCell ref="J26:J27"/>
    <mergeCell ref="P26:P27"/>
    <mergeCell ref="Q26:Q27"/>
    <mergeCell ref="R26:R27"/>
    <mergeCell ref="L26:L27"/>
    <mergeCell ref="M26:M27"/>
    <mergeCell ref="I50:I51"/>
    <mergeCell ref="Q46:Q47"/>
    <mergeCell ref="R46:R47"/>
    <mergeCell ref="P50:P51"/>
    <mergeCell ref="Q50:Q51"/>
    <mergeCell ref="R50:R51"/>
  </mergeCells>
  <hyperlinks>
    <hyperlink ref="A5" r:id="rId1" display="consultantplus://offline/ref=1BF242F4A6F15E814FFDA8BA8883EDE30F4275F076F6760EED3F2D51CFF7ACAEBC7E84A51942BC512B3EK"/>
    <hyperlink ref="L9" r:id="rId2" display="consultantplus://offline/ref=1BF242F4A6F15E814FFDA8BA8883EDE30F4271FE77F4760EED3F2D51CFF7ACAEBC7E84A718462B3AK"/>
  </hyperlinks>
  <printOptions/>
  <pageMargins left="0" right="0" top="0" bottom="0" header="0.5118110236220472" footer="0.5118110236220472"/>
  <pageSetup horizontalDpi="600" verticalDpi="600" orientation="landscape" paperSize="9" scale="55" r:id="rId3"/>
  <rowBreaks count="1" manualBreakCount="1">
    <brk id="3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Пользователь Windows</cp:lastModifiedBy>
  <cp:lastPrinted>2017-02-01T03:56:07Z</cp:lastPrinted>
  <dcterms:created xsi:type="dcterms:W3CDTF">2016-11-15T11:35:14Z</dcterms:created>
  <dcterms:modified xsi:type="dcterms:W3CDTF">2017-12-27T05:34:44Z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